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en_skoroszyt" defaultThemeVersion="124226"/>
  <xr:revisionPtr revIDLastSave="0" documentId="13_ncr:1_{108EE092-BDA6-4AD0-AC16-02455D766D5D}" xr6:coauthVersionLast="47" xr6:coauthVersionMax="47" xr10:uidLastSave="{00000000-0000-0000-0000-000000000000}"/>
  <bookViews>
    <workbookView xWindow="-120" yWindow="-120" windowWidth="29040" windowHeight="15720" tabRatio="811" activeTab="10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definedNames>
    <definedName name="_xlnm._FilterDatabase" localSheetId="0" hidden="1">A!$A$1:$H$15</definedName>
    <definedName name="_xlnm.Print_Area" localSheetId="0">A!$A$1:$H$15</definedName>
    <definedName name="_xlnm.Print_Area" localSheetId="10">Budżet!$A$1:$G$44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26" l="1"/>
  <c r="F2" i="2" l="1"/>
  <c r="C13" i="15" l="1"/>
  <c r="C24" i="15" s="1"/>
  <c r="F2" i="28"/>
  <c r="E15" i="15" s="1"/>
  <c r="E14" i="15"/>
  <c r="C4" i="37"/>
  <c r="E23" i="15" s="1"/>
  <c r="C3" i="37"/>
  <c r="F33" i="15"/>
  <c r="F1" i="33"/>
  <c r="F2" i="33"/>
  <c r="E22" i="15" s="1"/>
  <c r="F1" i="34"/>
  <c r="F2" i="34"/>
  <c r="E21" i="15" s="1"/>
  <c r="F1" i="29"/>
  <c r="F2" i="29"/>
  <c r="E20" i="15" s="1"/>
  <c r="F1" i="30"/>
  <c r="F2" i="30"/>
  <c r="E19" i="15" s="1"/>
  <c r="F1" i="32"/>
  <c r="F2" i="32"/>
  <c r="E17" i="15" s="1"/>
  <c r="F1" i="31"/>
  <c r="F2" i="31"/>
  <c r="E18" i="15" s="1"/>
  <c r="F1" i="28"/>
  <c r="F1" i="26"/>
  <c r="E16" i="15"/>
  <c r="G23" i="15"/>
  <c r="G15" i="15"/>
  <c r="G16" i="15"/>
  <c r="G17" i="15"/>
  <c r="G18" i="15"/>
  <c r="G19" i="15"/>
  <c r="G20" i="15"/>
  <c r="G24" i="15"/>
  <c r="G14" i="15"/>
  <c r="F1" i="2" l="1"/>
  <c r="C32" i="15"/>
  <c r="E13" i="15"/>
  <c r="E24" i="15" s="1"/>
  <c r="E31" i="15" l="1"/>
  <c r="E32" i="15"/>
  <c r="C33" i="15"/>
  <c r="E33" i="15" l="1"/>
</calcChain>
</file>

<file path=xl/sharedStrings.xml><?xml version="1.0" encoding="utf-8"?>
<sst xmlns="http://schemas.openxmlformats.org/spreadsheetml/2006/main" count="386" uniqueCount="199">
  <si>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</si>
  <si>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</si>
  <si>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</si>
  <si>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</si>
  <si>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</si>
  <si>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</si>
  <si>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</si>
  <si>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</si>
  <si>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</si>
  <si>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</si>
  <si>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</si>
  <si>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</si>
  <si>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</si>
  <si>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</si>
  <si>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</si>
  <si>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</si>
  <si>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</si>
  <si>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</si>
  <si>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</si>
  <si>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</si>
  <si>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</si>
  <si>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</si>
  <si>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</si>
  <si>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</si>
  <si>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</si>
  <si>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</si>
  <si>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</si>
  <si>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</si>
  <si>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</si>
  <si>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</si>
  <si>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</si>
  <si>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</si>
  <si>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</si>
  <si>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</si>
  <si>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</si>
  <si>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</si>
  <si>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</si>
  <si>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</si>
  <si>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</si>
  <si>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</si>
  <si>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</si>
  <si>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</si>
  <si>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</si>
  <si>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</si>
  <si>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</si>
  <si>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</si>
  <si>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</si>
  <si>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</si>
  <si>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</si>
  <si>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</si>
  <si>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</si>
  <si>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</si>
  <si>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</si>
  <si>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</si>
  <si>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>- Pani Katarzyna Nowak, prawnik, miesiąc styczeń 2015 roku (A oraz B),</t>
  </si>
  <si>
    <t xml:space="preserve">Opis/typ wydatku (pozycja w budżecie, miejsce wyjazdu) </t>
  </si>
  <si>
    <t>- Pani Katarzyna Nowak, Warszawa, udzielanie porad prawnych (C),</t>
  </si>
  <si>
    <t>Sprzęt, oprogramowanie i wyposażenie</t>
  </si>
  <si>
    <t>Opis/typ wydatku (pozycja w budżecie)</t>
  </si>
  <si>
    <t>- komputer stacjonarny (D),</t>
  </si>
  <si>
    <t>Opis/typ wydatku (pozycja w budżecie, miesiąc)</t>
  </si>
  <si>
    <t>- wynajem powierzchni dla centrum porad prawnych, styczeń 2015 (E),</t>
  </si>
  <si>
    <t>- materiały pismiennicze dla uczestników szkoleń (F),</t>
  </si>
  <si>
    <t>- usługa organizacji konferencji (G),</t>
  </si>
  <si>
    <t>- materiały promocyjne, ulotka (H),</t>
  </si>
  <si>
    <t>- wyjście kulturalne dla członków grupy docelowej (I),</t>
  </si>
  <si>
    <t>- zakup systemu informatycznego (J).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</si>
  <si>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</si>
  <si>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</si>
  <si>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</si>
  <si>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Kolumna E: należy wpisać nr umowy, faktury, delegacji słuzbowej, rachunku itp.</t>
  </si>
  <si>
    <t>Kwota (PLN)</t>
  </si>
  <si>
    <t>UWAGA! Organizacje, którym COPE MSW wypłaca środki wpisują jedynie kwotę ogółem w kolumnie C zgodnie z ponizszym przykładem:</t>
  </si>
  <si>
    <t>Organizacje, którym COPE MSW nie wypłaca środków uzupełniają kolumny kolumnę B oraz C zgodnie z poniższym przykładem:</t>
  </si>
  <si>
    <t>Kolumna B: np. Styczeń 2015.</t>
  </si>
  <si>
    <t>Kolumna C: np. 1000 PLN.</t>
  </si>
  <si>
    <t>II. Zakładki dla poszczególnych kategorii wydatków (K):</t>
  </si>
  <si>
    <t>III. Zakładka "budżet":</t>
  </si>
  <si>
    <t>2. Należy wypełnic kolumnę C zgodnie z aktualnym budżetem projektu.</t>
  </si>
  <si>
    <t>W sytuacji gdy wolontariat, przychody lub wkłady stron trzecich przekroczy zakładane wartości COPE MSW nie wypłaci/poświadczy całości dofinansowania ze środków funduszu oraz budżetu państwa (jeśli dotyczy).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</si>
  <si>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</si>
  <si>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</si>
  <si>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</si>
  <si>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</si>
  <si>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</si>
  <si>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 xml:space="preserve">Kolumna C: np. 1000 PLN. </t>
  </si>
  <si>
    <t>% dofinansowania z FAMI</t>
  </si>
  <si>
    <t>Numer umowy:</t>
  </si>
  <si>
    <t>Oświadczenie: Wszystkie przedłożone dokumenty są zgodne z warunkami finansowymi zawartymi w ww. umowie.</t>
  </si>
  <si>
    <t>I. Zakładki dla poszczególnych kategorii wydatków (A-J):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</si>
  <si>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</si>
  <si>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</si>
  <si>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</si>
  <si>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</si>
  <si>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</si>
  <si>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</si>
  <si>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</si>
  <si>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</si>
  <si>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</si>
  <si>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</si>
  <si>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</si>
  <si>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</si>
  <si>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4. Koszty (komórka E25) powinny równać się przychodom (E34).</t>
  </si>
  <si>
    <t>UWAGA! Jedynie w przypadku gdy suma kwot wpisanych do komórek E28-E33 przekroczy kwotę kosztów z komórki E25 to nadwyżkę należy wpisać do komórek F28-F30.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</si>
  <si>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</si>
  <si>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</si>
  <si>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</si>
  <si>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</si>
  <si>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</si>
  <si>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</si>
  <si>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</si>
  <si>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</si>
  <si>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</si>
  <si>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</si>
  <si>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</si>
  <si>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>Legalny pobyt, lepsze jutro</t>
  </si>
  <si>
    <t>Wojewoda Warmińsko-Mazurski</t>
  </si>
  <si>
    <t>PL/2017/FAMI/OG.7.9 (9/7-2017/OG-FAMI)</t>
  </si>
  <si>
    <r>
      <rPr>
        <b/>
        <sz val="10"/>
        <rFont val="Arial"/>
        <family val="2"/>
        <charset val="238"/>
      </rPr>
      <t>(Imię i nazwisko podpisującego)           Agnieszka Boczkowska (z upoważnienia Dyrektora Generalnego Urzędu)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</si>
  <si>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>C3</t>
  </si>
  <si>
    <t>F-ra VAT Nr 12/8/2018</t>
  </si>
  <si>
    <t>F-ra Nr 02/08/2018</t>
  </si>
  <si>
    <t>C9</t>
  </si>
  <si>
    <t>regały przesuwne</t>
  </si>
  <si>
    <t>F-ra VAT nr FS-213/REGAL/2018</t>
  </si>
  <si>
    <t>I5</t>
  </si>
  <si>
    <t>prace remontowo-budowlane wraz z instalacją p.poż.</t>
  </si>
  <si>
    <t>F-ra VAT 1/MAG/08/2018</t>
  </si>
  <si>
    <t>D2</t>
  </si>
  <si>
    <t>Nadzór</t>
  </si>
  <si>
    <t>F-ra VAT Nr 1/09/2018</t>
  </si>
  <si>
    <t>C8</t>
  </si>
  <si>
    <t>meble-wyposażenie oddziału</t>
  </si>
  <si>
    <t>F-ra VAT nr A0045/2018</t>
  </si>
  <si>
    <t>moduł kącika dla dzieci</t>
  </si>
  <si>
    <t>C1</t>
  </si>
  <si>
    <t>F-ra Nr 76/09/2018</t>
  </si>
  <si>
    <t>netto do wypłaty            Lista płac 596/2018-07</t>
  </si>
  <si>
    <t>netto do wypłaty            Lista płac 592/2018-07</t>
  </si>
  <si>
    <t>netto do wypłaty            Lista płac 593/2018-07</t>
  </si>
  <si>
    <t>podatek dochodowy           Lista płac 596/2018-07</t>
  </si>
  <si>
    <t>podatek dochodowy           Lista płac 592/2018-07</t>
  </si>
  <si>
    <t>podatek dochodowy           Lista płac 593/2018-07</t>
  </si>
  <si>
    <t>składka zdrowotna           Lista płac 596/2018-07</t>
  </si>
  <si>
    <t>składka zdrowotna           Lista płac 592/2018-07</t>
  </si>
  <si>
    <t>składka zdrowotna           Lista płac 593/2018-07</t>
  </si>
  <si>
    <t>składki społeczne płatnika           Lista płac 592/2018-07</t>
  </si>
  <si>
    <t>składki społeczne płatnika           Lista płac 593/2018-07</t>
  </si>
  <si>
    <t>składki społeczne pracownika                   Lista płac 592/2018-07</t>
  </si>
  <si>
    <t>składki społeczne pracownika                   Lista płac 593/2018-07</t>
  </si>
  <si>
    <t>netto do wypłaty            Lista płac 702/2018-08</t>
  </si>
  <si>
    <t>netto do wypłaty            Lista płac 699/2018-08</t>
  </si>
  <si>
    <t>podatek dochodowy          Lista płac 702/2018-08</t>
  </si>
  <si>
    <t>podatek dochodowy          Lista płac 699/2018-08</t>
  </si>
  <si>
    <t>składka zdrowotna         Lista płac 702/2018-08</t>
  </si>
  <si>
    <t>składka zdrowotna         Lista płac 699/2018-08</t>
  </si>
  <si>
    <t>Składki społeczne płatnika         Lista płac 702/2018-08</t>
  </si>
  <si>
    <t>Składki społeczne płatnika         Lista płac 699/2018-08</t>
  </si>
  <si>
    <t>Składki społeczne pracownika                   Lista płac 702/2018-08</t>
  </si>
  <si>
    <t>Składki społeczne pracownika                   Lista płac 699/2018-08</t>
  </si>
  <si>
    <t>Fundusz pracy               Lista płac 702/2018-08</t>
  </si>
  <si>
    <t>Fundusz pracy               Lista płac 699/2018-08</t>
  </si>
  <si>
    <t>netto do wypłaty            Lista płac 800/2018-09</t>
  </si>
  <si>
    <t>netto do wypłaty                 Lista płac 798/2018-09</t>
  </si>
  <si>
    <t>podatek dochodowy            Lista płac 800/2018-09</t>
  </si>
  <si>
    <t>podatek dochodowy            Lista płac 798/2018-09</t>
  </si>
  <si>
    <t>Składka zdrowotna                 Lista płac 800/2018-09</t>
  </si>
  <si>
    <t>Składka zdrowotna                 Lista płac 798/2018-09</t>
  </si>
  <si>
    <t>Składki społeczne płatnika                Lista płac 800/2018-09</t>
  </si>
  <si>
    <t>Składki społeczne płatnika                Lista płac 798/2018-09</t>
  </si>
  <si>
    <t>Składki społeczne pracownika                    Lista płac 800/2018-09</t>
  </si>
  <si>
    <t>Składki społeczne pracownika                    Lista płac 798/2018-09</t>
  </si>
  <si>
    <t>Fundusz pracy               Lista płac 800/2018-09</t>
  </si>
  <si>
    <t>Fundusz pracy               Lista płac 798/2018-09</t>
  </si>
  <si>
    <t>A2</t>
  </si>
  <si>
    <t>A1</t>
  </si>
  <si>
    <t>C5</t>
  </si>
  <si>
    <t>INFO KIOSK</t>
  </si>
  <si>
    <t>F-ra VAT FA/00180/06/2018</t>
  </si>
  <si>
    <t xml:space="preserve">C4 </t>
  </si>
  <si>
    <t>F-ra VAT 1/MAG/07/2018</t>
  </si>
  <si>
    <t>system sterowania kolejką (I etap)</t>
  </si>
  <si>
    <t>system sterowania kolejką (II etap)</t>
  </si>
  <si>
    <t>rolety (I etap)</t>
  </si>
  <si>
    <t>rolety (II etap)</t>
  </si>
  <si>
    <t xml:space="preserve">Umowa zlecenie 2 za sierpień 2018,   </t>
  </si>
  <si>
    <t xml:space="preserve">Umowa zlecenie 1 za sierpień 2018,   </t>
  </si>
  <si>
    <t xml:space="preserve">Umowa zlecenie 1 za sierpień 2018,  </t>
  </si>
  <si>
    <t xml:space="preserve">Umowa zlecenie za sierpień 2018,   </t>
  </si>
  <si>
    <t xml:space="preserve">Umowa zlecenie 1 za czerwiec 2018,   </t>
  </si>
  <si>
    <t xml:space="preserve">Umowa zlecenie 2 za czerwiec 2018,   </t>
  </si>
  <si>
    <t xml:space="preserve">Umowa zlecenie za czerwiec 2018,  </t>
  </si>
  <si>
    <t xml:space="preserve">Umowa zlecenie za czerwiec 2018,   </t>
  </si>
  <si>
    <t xml:space="preserve">Umowa zlecenie 2 za czerwiec 2018,  </t>
  </si>
  <si>
    <t xml:space="preserve">Umowa zlecenie 1 za lipiec 2018,   </t>
  </si>
  <si>
    <t xml:space="preserve">Umowa zlecenie za lipiec 2018,   </t>
  </si>
  <si>
    <t xml:space="preserve">Umowa zlecenie za sierpień 2018,  </t>
  </si>
  <si>
    <t xml:space="preserve">Umowa zlecenie 2 za lipiec 2018,  </t>
  </si>
  <si>
    <t xml:space="preserve">Umowa zlecenie 2 za lipiec 2018,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</si>
</sst>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z_ł_-;\-* #,##0.00\ _z_ł_-;_-* &quot;-&quot;??\ _z_ł_-;_-@_-"/>
    <numFmt numFmtId="165" formatCode="_-* #,##0.00\ _F_B_-;\-* #,##0.00\ _F_B_-;_-* &quot;-&quot;??\ _F_B_-;_-@_-"/>
    <numFmt numFmtId="166" formatCode="_-* #,##0\ &quot;BF&quot;_-;\-* #,##0\ &quot;BF&quot;_-;_-* &quot;-&quot;\ &quot;BF&quot;_-;_-@_-"/>
    <numFmt numFmtId="167" formatCode="_-* #,##0\ _B_F_-;\-* #,##0\ _B_F_-;_-* &quot;-&quot;\ _B_F_-;_-@_-"/>
    <numFmt numFmtId="168" formatCode="_-* #,##0.00\ &quot;BF&quot;_-;\-* #,##0.00\ &quot;BF&quot;_-;_-* &quot;-&quot;??\ &quot;BF&quot;_-;_-@_-"/>
    <numFmt numFmtId="169" formatCode="_-* #,##0.00\ _B_F_-;\-* #,##0.00\ _B_F_-;_-* &quot;-&quot;??\ _B_F_-;_-@_-"/>
    <numFmt numFmtId="170" formatCode="d/mm/yyyy;@"/>
  </numFmts>
  <fonts count="1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70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70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5" fontId="0" fillId="0" borderId="0" xfId="1" applyFont="1" applyAlignment="1"/>
    <xf numFmtId="165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70" fontId="12" fillId="2" borderId="0" xfId="0" applyNumberFormat="1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14" fontId="5" fillId="4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14" fontId="0" fillId="0" borderId="0" xfId="0" applyNumberFormat="1"/>
    <xf numFmtId="14" fontId="12" fillId="2" borderId="0" xfId="0" applyNumberFormat="1" applyFont="1" applyFill="1" applyAlignment="1">
      <alignment horizontal="center" wrapText="1"/>
    </xf>
    <xf numFmtId="14" fontId="0" fillId="0" borderId="1" xfId="0" applyNumberFormat="1" applyBorder="1" applyProtection="1">
      <protection locked="0"/>
    </xf>
    <xf numFmtId="14" fontId="11" fillId="0" borderId="1" xfId="0" applyNumberFormat="1" applyFont="1" applyBorder="1" applyProtection="1">
      <protection locked="0"/>
    </xf>
    <xf numFmtId="2" fontId="0" fillId="0" borderId="0" xfId="0" applyNumberFormat="1"/>
    <xf numFmtId="1" fontId="0" fillId="0" borderId="0" xfId="0" applyNumberFormat="1"/>
    <xf numFmtId="170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Protection="1"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4" fontId="0" fillId="0" borderId="12" xfId="0" applyNumberFormat="1" applyBorder="1" applyProtection="1">
      <protection locked="0"/>
    </xf>
    <xf numFmtId="4" fontId="0" fillId="0" borderId="1" xfId="0" applyNumberFormat="1" applyBorder="1" applyProtection="1">
      <protection locked="0"/>
    </xf>
    <xf numFmtId="170" fontId="0" fillId="0" borderId="1" xfId="0" applyNumberFormat="1" applyBorder="1"/>
    <xf numFmtId="4" fontId="0" fillId="0" borderId="0" xfId="0" applyNumberFormat="1" applyProtection="1">
      <protection locked="0"/>
    </xf>
    <xf numFmtId="14" fontId="0" fillId="0" borderId="0" xfId="0" applyNumberFormat="1" applyProtection="1">
      <protection locked="0"/>
    </xf>
    <xf numFmtId="0" fontId="11" fillId="0" borderId="0" xfId="0" applyFont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2" fontId="0" fillId="0" borderId="0" xfId="0" applyNumberFormat="1" applyAlignment="1">
      <alignment horizontal="left"/>
    </xf>
    <xf numFmtId="9" fontId="0" fillId="0" borderId="0" xfId="0" applyNumberFormat="1"/>
    <xf numFmtId="14" fontId="11" fillId="0" borderId="0" xfId="0" applyNumberFormat="1" applyFont="1" applyProtection="1">
      <protection locked="0"/>
    </xf>
    <xf numFmtId="0" fontId="11" fillId="0" borderId="0" xfId="0" applyFont="1" applyProtection="1">
      <protection locked="0"/>
    </xf>
    <xf numFmtId="164" fontId="0" fillId="0" borderId="0" xfId="0" applyNumberFormat="1"/>
    <xf numFmtId="4" fontId="0" fillId="0" borderId="1" xfId="0" applyNumberFormat="1" applyBorder="1"/>
    <xf numFmtId="165" fontId="0" fillId="0" borderId="0" xfId="1" applyFont="1" applyBorder="1" applyAlignment="1">
      <alignment horizontal="left"/>
    </xf>
    <xf numFmtId="165" fontId="0" fillId="0" borderId="1" xfId="1" applyFont="1" applyBorder="1" applyAlignment="1">
      <alignment horizontal="left"/>
    </xf>
    <xf numFmtId="0" fontId="1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K48"/>
  <sheetViews>
    <sheetView showGridLines="0" zoomScaleNormal="100" workbookViewId="0">
      <pane ySplit="4" topLeftCell="A37" activePane="bottomLeft" state="frozen"/>
      <selection activeCell="C13" sqref="C13"/>
      <selection pane="bottomLeft" activeCell="D50" sqref="D50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75" customWidth="1"/>
    <col min="4" max="4" width="34.5703125" style="70" customWidth="1"/>
    <col min="5" max="5" width="24.42578125" customWidth="1"/>
    <col min="6" max="6" width="14" customWidth="1"/>
    <col min="7" max="7" width="10.28515625" style="12" customWidth="1"/>
    <col min="8" max="8" width="10.5703125" style="11" customWidth="1"/>
  </cols>
  <sheetData>
    <row r="1" spans="1:11" x14ac:dyDescent="0.2">
      <c r="A1" s="5" t="s">
        <v>12</v>
      </c>
      <c r="D1" s="37" t="s">
        <v>13</v>
      </c>
      <c r="E1" s="23" t="s">
        <v>15</v>
      </c>
      <c r="F1" s="3">
        <f>Budżet!C14</f>
        <v>126339.84</v>
      </c>
      <c r="G1" s="35"/>
    </row>
    <row r="2" spans="1:11" x14ac:dyDescent="0.2">
      <c r="A2" s="6" t="s">
        <v>0</v>
      </c>
      <c r="D2" s="45" t="s">
        <v>14</v>
      </c>
      <c r="E2" s="19" t="s">
        <v>19</v>
      </c>
      <c r="F2" s="3">
        <f>SUM(F6:F48)</f>
        <v>13148.28</v>
      </c>
      <c r="G2" s="35"/>
    </row>
    <row r="3" spans="1:11" ht="12.75" customHeight="1" x14ac:dyDescent="0.2">
      <c r="E3" s="44"/>
      <c r="G3" s="35"/>
      <c r="H3" s="10"/>
    </row>
    <row r="4" spans="1:11" ht="25.5" x14ac:dyDescent="0.2">
      <c r="A4" s="4" t="s">
        <v>16</v>
      </c>
      <c r="B4" s="49" t="s">
        <v>47</v>
      </c>
      <c r="C4" s="76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11" x14ac:dyDescent="0.2">
      <c r="G5" s="36"/>
      <c r="H5"/>
    </row>
    <row r="6" spans="1:11" ht="36" customHeight="1" x14ac:dyDescent="0.2">
      <c r="A6" s="29">
        <v>1</v>
      </c>
      <c r="B6" s="29" t="s">
        <v>174</v>
      </c>
      <c r="C6" s="77">
        <v>43284</v>
      </c>
      <c r="D6" s="74" t="s">
        <v>189</v>
      </c>
      <c r="E6" s="74" t="s">
        <v>138</v>
      </c>
      <c r="F6" s="38">
        <v>779.8</v>
      </c>
      <c r="G6" s="11"/>
      <c r="H6" s="108"/>
      <c r="I6" s="109"/>
      <c r="J6" s="109"/>
      <c r="K6" s="110"/>
    </row>
    <row r="7" spans="1:11" ht="36" customHeight="1" x14ac:dyDescent="0.2">
      <c r="A7" s="29">
        <v>2</v>
      </c>
      <c r="B7" s="5" t="s">
        <v>174</v>
      </c>
      <c r="C7" s="77">
        <v>43284</v>
      </c>
      <c r="D7" s="74" t="s">
        <v>190</v>
      </c>
      <c r="E7" s="74" t="s">
        <v>139</v>
      </c>
      <c r="F7" s="38">
        <v>748.62</v>
      </c>
      <c r="G7" s="111"/>
      <c r="H7" s="108"/>
      <c r="I7" s="109"/>
      <c r="J7" s="109"/>
      <c r="K7" s="110"/>
    </row>
    <row r="8" spans="1:11" ht="37.5" customHeight="1" x14ac:dyDescent="0.2">
      <c r="A8" s="29">
        <v>3</v>
      </c>
      <c r="B8" s="5" t="s">
        <v>175</v>
      </c>
      <c r="C8" s="77">
        <v>43285</v>
      </c>
      <c r="D8" s="74" t="s">
        <v>191</v>
      </c>
      <c r="E8" s="74" t="s">
        <v>137</v>
      </c>
      <c r="F8" s="38">
        <v>1582.98</v>
      </c>
      <c r="G8" s="111"/>
      <c r="H8" s="108"/>
      <c r="I8" s="109"/>
      <c r="J8" s="109"/>
      <c r="K8" s="110"/>
    </row>
    <row r="9" spans="1:11" ht="38.25" customHeight="1" x14ac:dyDescent="0.2">
      <c r="A9" s="29">
        <v>4</v>
      </c>
      <c r="B9" s="5" t="s">
        <v>175</v>
      </c>
      <c r="C9" s="77">
        <v>43312</v>
      </c>
      <c r="D9" s="74" t="s">
        <v>192</v>
      </c>
      <c r="E9" s="74" t="s">
        <v>140</v>
      </c>
      <c r="F9" s="38">
        <v>125</v>
      </c>
      <c r="G9" s="111"/>
      <c r="H9" s="108"/>
      <c r="I9" s="109"/>
      <c r="J9" s="109"/>
      <c r="K9" s="110"/>
    </row>
    <row r="10" spans="1:11" ht="39" customHeight="1" x14ac:dyDescent="0.2">
      <c r="A10" s="29">
        <v>5</v>
      </c>
      <c r="B10" s="29" t="s">
        <v>174</v>
      </c>
      <c r="C10" s="77">
        <v>43312</v>
      </c>
      <c r="D10" s="74" t="s">
        <v>189</v>
      </c>
      <c r="E10" s="74" t="s">
        <v>141</v>
      </c>
      <c r="F10" s="38">
        <v>61</v>
      </c>
      <c r="G10" s="11"/>
      <c r="H10" s="108"/>
      <c r="I10" s="109"/>
      <c r="J10" s="109"/>
      <c r="K10" s="110"/>
    </row>
    <row r="11" spans="1:11" ht="39.75" customHeight="1" x14ac:dyDescent="0.2">
      <c r="A11" s="29">
        <v>6</v>
      </c>
      <c r="B11" s="29" t="s">
        <v>174</v>
      </c>
      <c r="C11" s="77">
        <v>43312</v>
      </c>
      <c r="D11" s="74" t="s">
        <v>190</v>
      </c>
      <c r="E11" s="74" t="s">
        <v>142</v>
      </c>
      <c r="F11" s="38">
        <v>59</v>
      </c>
      <c r="G11" s="111"/>
      <c r="H11" s="108"/>
      <c r="I11" s="109"/>
      <c r="J11" s="109"/>
      <c r="K11" s="110"/>
    </row>
    <row r="12" spans="1:11" ht="38.25" customHeight="1" x14ac:dyDescent="0.2">
      <c r="A12" s="29">
        <v>7</v>
      </c>
      <c r="B12" s="5" t="s">
        <v>175</v>
      </c>
      <c r="C12" s="77">
        <v>43312</v>
      </c>
      <c r="D12" s="74" t="s">
        <v>192</v>
      </c>
      <c r="E12" s="74" t="s">
        <v>143</v>
      </c>
      <c r="F12" s="38">
        <v>168.92</v>
      </c>
      <c r="G12" s="11"/>
      <c r="H12" s="108"/>
      <c r="I12" s="109"/>
      <c r="J12" s="109"/>
      <c r="K12" s="110"/>
    </row>
    <row r="13" spans="1:11" ht="39" customHeight="1" x14ac:dyDescent="0.2">
      <c r="A13" s="29">
        <v>8</v>
      </c>
      <c r="B13" s="29" t="s">
        <v>174</v>
      </c>
      <c r="C13" s="77">
        <v>43312</v>
      </c>
      <c r="D13" s="74" t="s">
        <v>189</v>
      </c>
      <c r="E13" s="74" t="s">
        <v>144</v>
      </c>
      <c r="F13" s="38">
        <v>83.16</v>
      </c>
      <c r="G13" s="11"/>
      <c r="H13" s="108"/>
      <c r="I13" s="109"/>
      <c r="J13" s="109"/>
      <c r="K13" s="110"/>
    </row>
    <row r="14" spans="1:11" ht="39" customHeight="1" x14ac:dyDescent="0.2">
      <c r="A14" s="29">
        <v>9</v>
      </c>
      <c r="B14" s="29" t="s">
        <v>174</v>
      </c>
      <c r="C14" s="77">
        <v>43312</v>
      </c>
      <c r="D14" s="74" t="s">
        <v>193</v>
      </c>
      <c r="E14" s="74" t="s">
        <v>145</v>
      </c>
      <c r="F14" s="38">
        <v>79.87</v>
      </c>
      <c r="G14" s="111"/>
      <c r="H14" s="108"/>
      <c r="I14" s="109"/>
      <c r="J14" s="109"/>
      <c r="K14" s="110"/>
    </row>
    <row r="15" spans="1:11" ht="43.5" customHeight="1" x14ac:dyDescent="0.2">
      <c r="A15" s="29">
        <v>10</v>
      </c>
      <c r="B15" s="29" t="s">
        <v>174</v>
      </c>
      <c r="C15" s="77">
        <v>43312</v>
      </c>
      <c r="D15" s="74" t="s">
        <v>189</v>
      </c>
      <c r="E15" s="74" t="s">
        <v>146</v>
      </c>
      <c r="F15" s="38">
        <v>178.98</v>
      </c>
      <c r="G15" s="11"/>
      <c r="H15" s="108"/>
      <c r="I15" s="109"/>
      <c r="J15" s="109"/>
      <c r="K15" s="110"/>
    </row>
    <row r="16" spans="1:11" ht="44.25" customHeight="1" x14ac:dyDescent="0.2">
      <c r="A16" s="29">
        <v>11</v>
      </c>
      <c r="B16" s="29" t="s">
        <v>174</v>
      </c>
      <c r="C16" s="77">
        <v>43312</v>
      </c>
      <c r="D16" s="74" t="s">
        <v>190</v>
      </c>
      <c r="E16" s="74" t="s">
        <v>147</v>
      </c>
      <c r="F16" s="38">
        <v>171.91</v>
      </c>
      <c r="H16" s="108"/>
      <c r="I16" s="109"/>
      <c r="J16" s="109"/>
    </row>
    <row r="17" spans="1:10" ht="39.75" customHeight="1" x14ac:dyDescent="0.2">
      <c r="A17" s="29">
        <v>12</v>
      </c>
      <c r="B17" s="29" t="s">
        <v>174</v>
      </c>
      <c r="C17" s="77">
        <v>43312</v>
      </c>
      <c r="D17" s="74" t="s">
        <v>189</v>
      </c>
      <c r="E17" s="74" t="s">
        <v>148</v>
      </c>
      <c r="F17" s="38">
        <v>117.24</v>
      </c>
      <c r="H17" s="108"/>
      <c r="I17" s="109"/>
      <c r="J17" s="109"/>
    </row>
    <row r="18" spans="1:10" ht="36.75" customHeight="1" x14ac:dyDescent="0.2">
      <c r="A18" s="29">
        <v>13</v>
      </c>
      <c r="B18" s="29" t="s">
        <v>174</v>
      </c>
      <c r="C18" s="77">
        <v>43312</v>
      </c>
      <c r="D18" s="74" t="s">
        <v>190</v>
      </c>
      <c r="E18" s="74" t="s">
        <v>149</v>
      </c>
      <c r="F18" s="38">
        <v>112.61</v>
      </c>
      <c r="H18" s="108"/>
      <c r="I18" s="109"/>
      <c r="J18" s="109"/>
    </row>
    <row r="19" spans="1:10" ht="37.5" customHeight="1" x14ac:dyDescent="0.2">
      <c r="A19" s="29">
        <v>14</v>
      </c>
      <c r="B19" s="5" t="s">
        <v>175</v>
      </c>
      <c r="C19" s="77">
        <v>43315</v>
      </c>
      <c r="D19" s="74" t="s">
        <v>195</v>
      </c>
      <c r="E19" s="74" t="s">
        <v>150</v>
      </c>
      <c r="F19" s="38">
        <v>1387.04</v>
      </c>
      <c r="H19" s="108"/>
      <c r="I19" s="109"/>
      <c r="J19" s="109"/>
    </row>
    <row r="20" spans="1:10" ht="37.5" customHeight="1" x14ac:dyDescent="0.2">
      <c r="A20" s="5">
        <v>15</v>
      </c>
      <c r="B20" s="29" t="s">
        <v>174</v>
      </c>
      <c r="C20" s="77">
        <v>43315</v>
      </c>
      <c r="D20" s="74" t="s">
        <v>194</v>
      </c>
      <c r="E20" s="74" t="s">
        <v>150</v>
      </c>
      <c r="F20" s="5">
        <v>820.06</v>
      </c>
      <c r="H20" s="108"/>
      <c r="I20" s="109"/>
      <c r="J20" s="109"/>
    </row>
    <row r="21" spans="1:10" ht="37.5" customHeight="1" x14ac:dyDescent="0.2">
      <c r="A21" s="5">
        <v>16</v>
      </c>
      <c r="B21" s="29" t="s">
        <v>174</v>
      </c>
      <c r="C21" s="77">
        <v>43315</v>
      </c>
      <c r="D21" s="74" t="s">
        <v>198</v>
      </c>
      <c r="E21" s="74" t="s">
        <v>151</v>
      </c>
      <c r="F21" s="5">
        <v>810</v>
      </c>
      <c r="H21" s="108"/>
      <c r="I21" s="109"/>
      <c r="J21" s="109"/>
    </row>
    <row r="22" spans="1:10" ht="37.5" customHeight="1" x14ac:dyDescent="0.2">
      <c r="A22" s="5">
        <v>17</v>
      </c>
      <c r="B22" s="5" t="s">
        <v>175</v>
      </c>
      <c r="C22" s="77">
        <v>43343</v>
      </c>
      <c r="D22" s="74" t="s">
        <v>195</v>
      </c>
      <c r="E22" s="74" t="s">
        <v>152</v>
      </c>
      <c r="F22" s="5">
        <v>109</v>
      </c>
      <c r="H22" s="108"/>
      <c r="I22" s="109"/>
      <c r="J22" s="109"/>
    </row>
    <row r="23" spans="1:10" ht="37.5" customHeight="1" x14ac:dyDescent="0.2">
      <c r="A23" s="5">
        <v>18</v>
      </c>
      <c r="B23" s="29" t="s">
        <v>174</v>
      </c>
      <c r="C23" s="77">
        <v>43343</v>
      </c>
      <c r="D23" s="74" t="s">
        <v>194</v>
      </c>
      <c r="E23" s="74" t="s">
        <v>152</v>
      </c>
      <c r="F23" s="5">
        <v>65</v>
      </c>
      <c r="H23" s="108"/>
      <c r="I23" s="109"/>
      <c r="J23" s="109"/>
    </row>
    <row r="24" spans="1:10" ht="37.5" customHeight="1" x14ac:dyDescent="0.2">
      <c r="A24" s="5">
        <v>19</v>
      </c>
      <c r="B24" s="29" t="s">
        <v>174</v>
      </c>
      <c r="C24" s="77">
        <v>43343</v>
      </c>
      <c r="D24" s="74" t="s">
        <v>198</v>
      </c>
      <c r="E24" s="74" t="s">
        <v>153</v>
      </c>
      <c r="F24" s="5">
        <v>64</v>
      </c>
      <c r="H24" s="108"/>
      <c r="I24" s="109"/>
      <c r="J24" s="109"/>
    </row>
    <row r="25" spans="1:10" ht="37.5" customHeight="1" x14ac:dyDescent="0.2">
      <c r="A25" s="5">
        <v>20</v>
      </c>
      <c r="B25" s="5" t="s">
        <v>175</v>
      </c>
      <c r="C25" s="77">
        <v>43343</v>
      </c>
      <c r="D25" s="74" t="s">
        <v>195</v>
      </c>
      <c r="E25" s="74" t="s">
        <v>154</v>
      </c>
      <c r="F25" s="5">
        <v>147.96</v>
      </c>
      <c r="H25" s="108"/>
      <c r="I25" s="109"/>
      <c r="J25" s="109"/>
    </row>
    <row r="26" spans="1:10" ht="37.5" customHeight="1" x14ac:dyDescent="0.2">
      <c r="A26" s="5">
        <v>21</v>
      </c>
      <c r="B26" s="29" t="s">
        <v>174</v>
      </c>
      <c r="C26" s="77">
        <v>43343</v>
      </c>
      <c r="D26" s="74" t="s">
        <v>194</v>
      </c>
      <c r="E26" s="74" t="s">
        <v>154</v>
      </c>
      <c r="F26" s="5">
        <v>87.53</v>
      </c>
      <c r="H26" s="108"/>
      <c r="I26" s="109"/>
      <c r="J26" s="109"/>
    </row>
    <row r="27" spans="1:10" ht="37.5" customHeight="1" x14ac:dyDescent="0.2">
      <c r="A27" s="5">
        <v>22</v>
      </c>
      <c r="B27" s="29" t="s">
        <v>174</v>
      </c>
      <c r="C27" s="77">
        <v>43343</v>
      </c>
      <c r="D27" s="74" t="s">
        <v>197</v>
      </c>
      <c r="E27" s="74" t="s">
        <v>155</v>
      </c>
      <c r="F27" s="5">
        <v>86.44</v>
      </c>
      <c r="H27" s="108"/>
      <c r="I27" s="109"/>
      <c r="J27" s="109"/>
    </row>
    <row r="28" spans="1:10" ht="37.5" customHeight="1" x14ac:dyDescent="0.2">
      <c r="A28" s="5">
        <v>23</v>
      </c>
      <c r="B28" s="29" t="s">
        <v>174</v>
      </c>
      <c r="C28" s="77">
        <v>43343</v>
      </c>
      <c r="D28" s="74" t="s">
        <v>194</v>
      </c>
      <c r="E28" s="74" t="s">
        <v>156</v>
      </c>
      <c r="F28" s="5">
        <v>188.4</v>
      </c>
      <c r="H28" s="108"/>
      <c r="I28" s="109"/>
      <c r="J28" s="109"/>
    </row>
    <row r="29" spans="1:10" ht="37.5" customHeight="1" x14ac:dyDescent="0.2">
      <c r="A29" s="5">
        <v>24</v>
      </c>
      <c r="B29" s="29" t="s">
        <v>174</v>
      </c>
      <c r="C29" s="77">
        <v>43343</v>
      </c>
      <c r="D29" s="74" t="s">
        <v>198</v>
      </c>
      <c r="E29" s="74" t="s">
        <v>157</v>
      </c>
      <c r="F29" s="5">
        <v>186.05</v>
      </c>
      <c r="H29" s="108"/>
      <c r="I29" s="109"/>
      <c r="J29" s="109"/>
    </row>
    <row r="30" spans="1:10" ht="37.5" customHeight="1" x14ac:dyDescent="0.2">
      <c r="A30" s="5">
        <v>25</v>
      </c>
      <c r="B30" s="29" t="s">
        <v>174</v>
      </c>
      <c r="C30" s="77">
        <v>43343</v>
      </c>
      <c r="D30" s="74" t="s">
        <v>194</v>
      </c>
      <c r="E30" s="74" t="s">
        <v>158</v>
      </c>
      <c r="F30" s="5">
        <v>123.41</v>
      </c>
      <c r="H30" s="108"/>
      <c r="I30" s="109"/>
      <c r="J30" s="109"/>
    </row>
    <row r="31" spans="1:10" ht="37.5" customHeight="1" x14ac:dyDescent="0.2">
      <c r="A31" s="5">
        <v>26</v>
      </c>
      <c r="B31" s="29" t="s">
        <v>174</v>
      </c>
      <c r="C31" s="77">
        <v>43343</v>
      </c>
      <c r="D31" s="74" t="s">
        <v>198</v>
      </c>
      <c r="E31" s="74" t="s">
        <v>159</v>
      </c>
      <c r="F31" s="5">
        <v>121.86</v>
      </c>
      <c r="H31" s="108"/>
      <c r="I31" s="109"/>
    </row>
    <row r="32" spans="1:10" ht="37.5" customHeight="1" x14ac:dyDescent="0.2">
      <c r="A32" s="5">
        <v>27</v>
      </c>
      <c r="B32" s="29" t="s">
        <v>174</v>
      </c>
      <c r="C32" s="77">
        <v>43343</v>
      </c>
      <c r="D32" s="74" t="s">
        <v>194</v>
      </c>
      <c r="E32" s="74" t="s">
        <v>160</v>
      </c>
      <c r="F32" s="5">
        <v>26.85</v>
      </c>
      <c r="H32" s="108"/>
      <c r="I32" s="109"/>
      <c r="J32" s="109"/>
    </row>
    <row r="33" spans="1:10" ht="37.5" customHeight="1" x14ac:dyDescent="0.2">
      <c r="A33" s="5">
        <v>28</v>
      </c>
      <c r="B33" s="29" t="s">
        <v>174</v>
      </c>
      <c r="C33" s="77">
        <v>43343</v>
      </c>
      <c r="D33" s="74" t="s">
        <v>197</v>
      </c>
      <c r="E33" s="74" t="s">
        <v>161</v>
      </c>
      <c r="F33" s="5">
        <v>26.52</v>
      </c>
      <c r="H33" s="108"/>
      <c r="I33" s="109"/>
      <c r="J33" s="109"/>
    </row>
    <row r="34" spans="1:10" ht="37.5" customHeight="1" x14ac:dyDescent="0.2">
      <c r="A34" s="5">
        <v>29</v>
      </c>
      <c r="B34" s="5" t="s">
        <v>175</v>
      </c>
      <c r="C34" s="77">
        <v>43350</v>
      </c>
      <c r="D34" s="74" t="s">
        <v>196</v>
      </c>
      <c r="E34" s="74" t="s">
        <v>162</v>
      </c>
      <c r="F34" s="5">
        <v>1553.81</v>
      </c>
      <c r="H34" s="108"/>
      <c r="I34" s="109"/>
      <c r="J34" s="109"/>
    </row>
    <row r="35" spans="1:10" ht="37.5" customHeight="1" x14ac:dyDescent="0.2">
      <c r="A35" s="5">
        <v>30</v>
      </c>
      <c r="B35" s="29" t="s">
        <v>174</v>
      </c>
      <c r="C35" s="77">
        <v>43350</v>
      </c>
      <c r="D35" s="74" t="s">
        <v>186</v>
      </c>
      <c r="E35" s="74" t="s">
        <v>162</v>
      </c>
      <c r="F35" s="5">
        <v>892.5</v>
      </c>
      <c r="H35" s="108"/>
      <c r="I35" s="109"/>
      <c r="J35" s="109"/>
    </row>
    <row r="36" spans="1:10" ht="37.5" customHeight="1" x14ac:dyDescent="0.2">
      <c r="A36" s="5">
        <v>31</v>
      </c>
      <c r="B36" s="29" t="s">
        <v>174</v>
      </c>
      <c r="C36" s="77">
        <v>43350</v>
      </c>
      <c r="D36" s="74" t="s">
        <v>185</v>
      </c>
      <c r="E36" s="74" t="s">
        <v>163</v>
      </c>
      <c r="F36" s="5">
        <v>851.24</v>
      </c>
      <c r="H36" s="108"/>
      <c r="I36" s="109"/>
      <c r="J36" s="109"/>
    </row>
    <row r="37" spans="1:10" ht="37.5" customHeight="1" x14ac:dyDescent="0.2">
      <c r="A37" s="5">
        <v>32</v>
      </c>
      <c r="B37" s="5" t="s">
        <v>175</v>
      </c>
      <c r="C37" s="77">
        <v>43371</v>
      </c>
      <c r="D37" s="74" t="s">
        <v>188</v>
      </c>
      <c r="E37" s="74" t="s">
        <v>164</v>
      </c>
      <c r="F37" s="5">
        <v>123</v>
      </c>
      <c r="H37" s="108"/>
      <c r="I37" s="109"/>
      <c r="J37" s="109"/>
    </row>
    <row r="38" spans="1:10" ht="37.5" customHeight="1" x14ac:dyDescent="0.2">
      <c r="A38" s="5">
        <v>33</v>
      </c>
      <c r="B38" s="29" t="s">
        <v>174</v>
      </c>
      <c r="C38" s="77">
        <v>43371</v>
      </c>
      <c r="D38" s="74" t="s">
        <v>186</v>
      </c>
      <c r="E38" s="74" t="s">
        <v>164</v>
      </c>
      <c r="F38" s="5">
        <v>70</v>
      </c>
      <c r="H38" s="108"/>
      <c r="I38" s="109"/>
      <c r="J38" s="109"/>
    </row>
    <row r="39" spans="1:10" ht="37.5" customHeight="1" x14ac:dyDescent="0.2">
      <c r="A39" s="5">
        <v>34</v>
      </c>
      <c r="B39" s="29" t="s">
        <v>174</v>
      </c>
      <c r="C39" s="77">
        <v>43371</v>
      </c>
      <c r="D39" s="74" t="s">
        <v>185</v>
      </c>
      <c r="E39" s="74" t="s">
        <v>165</v>
      </c>
      <c r="F39" s="5">
        <v>67</v>
      </c>
      <c r="H39" s="108"/>
      <c r="I39" s="109"/>
      <c r="J39" s="109"/>
    </row>
    <row r="40" spans="1:10" ht="37.5" customHeight="1" x14ac:dyDescent="0.2">
      <c r="A40" s="5">
        <v>35</v>
      </c>
      <c r="B40" s="5" t="s">
        <v>175</v>
      </c>
      <c r="C40" s="77">
        <v>43371</v>
      </c>
      <c r="D40" s="74" t="s">
        <v>188</v>
      </c>
      <c r="E40" s="74" t="s">
        <v>166</v>
      </c>
      <c r="F40" s="5">
        <v>165.84</v>
      </c>
      <c r="H40" s="108"/>
      <c r="I40" s="109"/>
      <c r="J40" s="109"/>
    </row>
    <row r="41" spans="1:10" ht="37.5" customHeight="1" x14ac:dyDescent="0.2">
      <c r="A41" s="5">
        <v>36</v>
      </c>
      <c r="B41" s="29" t="s">
        <v>174</v>
      </c>
      <c r="C41" s="77">
        <v>43371</v>
      </c>
      <c r="D41" s="74" t="s">
        <v>186</v>
      </c>
      <c r="E41" s="74" t="s">
        <v>166</v>
      </c>
      <c r="F41" s="5">
        <v>95.19</v>
      </c>
      <c r="H41" s="108"/>
      <c r="I41" s="109"/>
      <c r="J41" s="109"/>
    </row>
    <row r="42" spans="1:10" ht="37.5" customHeight="1" x14ac:dyDescent="0.2">
      <c r="A42" s="5">
        <v>37</v>
      </c>
      <c r="B42" s="29" t="s">
        <v>174</v>
      </c>
      <c r="C42" s="77">
        <v>43371</v>
      </c>
      <c r="D42" s="74" t="s">
        <v>185</v>
      </c>
      <c r="E42" s="74" t="s">
        <v>167</v>
      </c>
      <c r="F42" s="5">
        <v>90.82</v>
      </c>
      <c r="H42" s="108"/>
      <c r="I42" s="109"/>
      <c r="J42" s="109"/>
    </row>
    <row r="43" spans="1:10" ht="25.5" x14ac:dyDescent="0.2">
      <c r="A43" s="5">
        <v>38</v>
      </c>
      <c r="B43" s="29" t="s">
        <v>174</v>
      </c>
      <c r="C43" s="77">
        <v>43371</v>
      </c>
      <c r="D43" s="74" t="s">
        <v>187</v>
      </c>
      <c r="E43" s="74" t="s">
        <v>168</v>
      </c>
      <c r="F43" s="5">
        <v>204.89</v>
      </c>
      <c r="H43" s="75"/>
      <c r="I43" s="70"/>
    </row>
    <row r="44" spans="1:10" ht="25.5" x14ac:dyDescent="0.2">
      <c r="A44" s="5">
        <v>39</v>
      </c>
      <c r="B44" s="29" t="s">
        <v>174</v>
      </c>
      <c r="C44" s="77">
        <v>43371</v>
      </c>
      <c r="D44" s="74" t="s">
        <v>185</v>
      </c>
      <c r="E44" s="74" t="s">
        <v>169</v>
      </c>
      <c r="F44" s="5">
        <v>195.47</v>
      </c>
    </row>
    <row r="45" spans="1:10" ht="38.25" x14ac:dyDescent="0.2">
      <c r="A45" s="5">
        <v>40</v>
      </c>
      <c r="B45" s="29" t="s">
        <v>174</v>
      </c>
      <c r="C45" s="77">
        <v>43371</v>
      </c>
      <c r="D45" s="74" t="s">
        <v>186</v>
      </c>
      <c r="E45" s="74" t="s">
        <v>170</v>
      </c>
      <c r="F45" s="5">
        <v>134.21</v>
      </c>
    </row>
    <row r="46" spans="1:10" ht="38.25" x14ac:dyDescent="0.2">
      <c r="A46" s="5">
        <v>41</v>
      </c>
      <c r="B46" s="29" t="s">
        <v>174</v>
      </c>
      <c r="C46" s="77">
        <v>43371</v>
      </c>
      <c r="D46" s="74" t="s">
        <v>185</v>
      </c>
      <c r="E46" s="74" t="s">
        <v>171</v>
      </c>
      <c r="F46" s="5">
        <v>128.04</v>
      </c>
    </row>
    <row r="47" spans="1:10" ht="25.5" x14ac:dyDescent="0.2">
      <c r="A47" s="5">
        <v>42</v>
      </c>
      <c r="B47" s="29" t="s">
        <v>174</v>
      </c>
      <c r="C47" s="77">
        <v>43371</v>
      </c>
      <c r="D47" s="74" t="s">
        <v>186</v>
      </c>
      <c r="E47" s="74" t="s">
        <v>172</v>
      </c>
      <c r="F47" s="5">
        <v>29.2</v>
      </c>
    </row>
    <row r="48" spans="1:10" ht="25.5" x14ac:dyDescent="0.2">
      <c r="A48" s="5">
        <v>43</v>
      </c>
      <c r="B48" s="29" t="s">
        <v>174</v>
      </c>
      <c r="C48" s="77">
        <v>43371</v>
      </c>
      <c r="D48" s="74" t="s">
        <v>185</v>
      </c>
      <c r="E48" s="74" t="s">
        <v>173</v>
      </c>
      <c r="F48" s="5">
        <v>27.86</v>
      </c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printOptions horizontalCentered="1"/>
  <pageMargins left="0.74803149606299213" right="0.74803149606299213" top="0.98425196850393704" bottom="0.98425196850393704" header="0.51181102362204722" footer="0.51181102362204722"/>
  <pageSetup paperSize="9" scale="88" orientation="portrait" r:id="rId1"/>
  <headerFooter alignWithMargins="0">
    <oddHeader>&amp;LActual expenditure</oddHeader>
  </headerFooter>
  <colBreaks count="1" manualBreakCount="1">
    <brk id="6" max="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I24" sqref="I24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style="70" customWidth="1"/>
    <col min="5" max="5" width="27.7109375" style="70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2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34" t="s">
        <v>55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11"/>
      <c r="H8"/>
    </row>
    <row r="9" spans="1:8" x14ac:dyDescent="0.2">
      <c r="A9" s="29">
        <v>4</v>
      </c>
      <c r="B9" s="29"/>
      <c r="C9" s="77"/>
      <c r="D9" s="71"/>
      <c r="E9" s="29"/>
      <c r="F9" s="38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/>
      <c r="H505"/>
    </row>
    <row r="506" spans="1:8" x14ac:dyDescent="0.2">
      <c r="C506"/>
      <c r="D506"/>
      <c r="E506"/>
      <c r="G506"/>
      <c r="H506"/>
    </row>
    <row r="507" spans="1:8" x14ac:dyDescent="0.2">
      <c r="C507"/>
      <c r="D507"/>
      <c r="E507"/>
      <c r="G507"/>
      <c r="H507"/>
    </row>
    <row r="508" spans="1:8" x14ac:dyDescent="0.2">
      <c r="C508"/>
      <c r="D508"/>
      <c r="E508"/>
      <c r="G508"/>
      <c r="H508"/>
    </row>
    <row r="509" spans="1:8" x14ac:dyDescent="0.2">
      <c r="C509"/>
      <c r="D509"/>
      <c r="E509"/>
      <c r="G509"/>
      <c r="H509"/>
    </row>
    <row r="510" spans="1:8" x14ac:dyDescent="0.2">
      <c r="C510"/>
      <c r="D510"/>
      <c r="E510"/>
      <c r="G510"/>
      <c r="H510"/>
    </row>
    <row r="511" spans="1:8" x14ac:dyDescent="0.2">
      <c r="C511"/>
      <c r="D511"/>
      <c r="E511"/>
      <c r="G511"/>
      <c r="H511"/>
    </row>
    <row r="512" spans="1:8" x14ac:dyDescent="0.2">
      <c r="C512"/>
      <c r="D512"/>
      <c r="E512"/>
      <c r="G512"/>
      <c r="H512"/>
    </row>
    <row r="513" spans="1:8" x14ac:dyDescent="0.2">
      <c r="C513"/>
      <c r="D513"/>
      <c r="E513"/>
      <c r="G513"/>
      <c r="H513"/>
    </row>
    <row r="514" spans="1:8" x14ac:dyDescent="0.2">
      <c r="C514"/>
      <c r="D514"/>
      <c r="E514"/>
      <c r="G514"/>
      <c r="H514"/>
    </row>
    <row r="515" spans="1:8" x14ac:dyDescent="0.2">
      <c r="A515" s="20"/>
      <c r="C515" s="70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X511"/>
  <sheetViews>
    <sheetView workbookViewId="0">
      <selection activeCell="F9" sqref="F9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1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9.28515625" style="11" customWidth="1"/>
    <col min="14" max="14" width="12.7109375" customWidth="1"/>
  </cols>
  <sheetData>
    <row r="1" spans="1:24" x14ac:dyDescent="0.2">
      <c r="A1" s="5" t="s">
        <v>12</v>
      </c>
      <c r="D1" s="7" t="s">
        <v>13</v>
      </c>
      <c r="E1" s="23" t="s">
        <v>15</v>
      </c>
      <c r="F1" s="3">
        <f>Budżet!C16</f>
        <v>476730.17</v>
      </c>
      <c r="G1" s="35"/>
    </row>
    <row r="2" spans="1:24" x14ac:dyDescent="0.2">
      <c r="A2" s="6" t="s">
        <v>2</v>
      </c>
      <c r="D2" s="2" t="s">
        <v>57</v>
      </c>
      <c r="E2" s="19" t="s">
        <v>19</v>
      </c>
      <c r="F2" s="3">
        <f>SUM(F6:F505)</f>
        <v>383785.99</v>
      </c>
      <c r="G2" s="35"/>
    </row>
    <row r="3" spans="1:24" ht="12.75" customHeight="1" x14ac:dyDescent="0.2">
      <c r="E3" s="44"/>
      <c r="G3" s="35"/>
      <c r="H3" s="10"/>
    </row>
    <row r="4" spans="1:24" ht="25.5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24" x14ac:dyDescent="0.2">
      <c r="G5" s="36"/>
      <c r="H5"/>
    </row>
    <row r="6" spans="1:24" x14ac:dyDescent="0.2">
      <c r="A6" s="29">
        <v>1</v>
      </c>
      <c r="B6" s="99" t="s">
        <v>176</v>
      </c>
      <c r="C6" s="77">
        <v>43285</v>
      </c>
      <c r="D6" s="74" t="s">
        <v>177</v>
      </c>
      <c r="E6" s="29" t="s">
        <v>178</v>
      </c>
      <c r="F6" s="105">
        <v>11804.48</v>
      </c>
      <c r="G6" s="11"/>
      <c r="H6" s="12"/>
      <c r="O6" s="112"/>
      <c r="Q6" s="112"/>
    </row>
    <row r="7" spans="1:24" x14ac:dyDescent="0.2">
      <c r="A7" s="29">
        <v>2</v>
      </c>
      <c r="B7" t="s">
        <v>179</v>
      </c>
      <c r="C7" s="77">
        <v>43308</v>
      </c>
      <c r="D7" s="5" t="s">
        <v>181</v>
      </c>
      <c r="E7" s="5" t="s">
        <v>180</v>
      </c>
      <c r="F7" s="5">
        <v>12393.79</v>
      </c>
      <c r="O7" s="112"/>
      <c r="Q7" s="112"/>
    </row>
    <row r="8" spans="1:24" ht="25.5" x14ac:dyDescent="0.2">
      <c r="A8" s="29">
        <v>3</v>
      </c>
      <c r="B8" s="99" t="s">
        <v>122</v>
      </c>
      <c r="C8" s="78">
        <v>43328</v>
      </c>
      <c r="D8" s="71" t="s">
        <v>123</v>
      </c>
      <c r="E8" s="74" t="s">
        <v>124</v>
      </c>
      <c r="F8" s="104">
        <v>39054.959999999999</v>
      </c>
      <c r="G8" s="36"/>
      <c r="H8"/>
      <c r="L8" s="113"/>
      <c r="O8" s="112"/>
      <c r="Q8" s="112"/>
    </row>
    <row r="9" spans="1:24" x14ac:dyDescent="0.2">
      <c r="A9" s="29">
        <v>4</v>
      </c>
      <c r="B9" s="99" t="s">
        <v>131</v>
      </c>
      <c r="C9" s="77">
        <v>43336</v>
      </c>
      <c r="D9" s="71" t="s">
        <v>132</v>
      </c>
      <c r="E9" s="99" t="s">
        <v>133</v>
      </c>
      <c r="F9" s="104">
        <v>262329.15999999997</v>
      </c>
      <c r="G9" s="36"/>
      <c r="H9"/>
      <c r="L9" s="108"/>
      <c r="O9" s="112"/>
      <c r="Q9" s="112"/>
      <c r="V9" s="112"/>
      <c r="X9" s="112"/>
    </row>
    <row r="10" spans="1:24" x14ac:dyDescent="0.2">
      <c r="A10" s="29">
        <v>5</v>
      </c>
      <c r="B10" s="114" t="s">
        <v>179</v>
      </c>
      <c r="C10" s="77">
        <v>43342</v>
      </c>
      <c r="D10" t="s">
        <v>182</v>
      </c>
      <c r="E10" s="29" t="s">
        <v>127</v>
      </c>
      <c r="F10" s="116">
        <v>27251.82</v>
      </c>
    </row>
    <row r="11" spans="1:24" x14ac:dyDescent="0.2">
      <c r="A11" s="29">
        <v>6</v>
      </c>
      <c r="B11" s="99" t="s">
        <v>119</v>
      </c>
      <c r="C11" s="77">
        <v>43350</v>
      </c>
      <c r="D11" s="71" t="s">
        <v>183</v>
      </c>
      <c r="E11" s="99" t="s">
        <v>121</v>
      </c>
      <c r="F11" s="104">
        <v>18565</v>
      </c>
      <c r="G11" s="36"/>
      <c r="H11"/>
      <c r="L11" s="108"/>
      <c r="O11" s="112"/>
      <c r="Q11" s="112"/>
    </row>
    <row r="12" spans="1:24" x14ac:dyDescent="0.2">
      <c r="A12" s="29">
        <v>7</v>
      </c>
      <c r="B12" s="99" t="s">
        <v>119</v>
      </c>
      <c r="C12" s="78">
        <v>43355</v>
      </c>
      <c r="D12" s="71" t="s">
        <v>184</v>
      </c>
      <c r="E12" s="74" t="s">
        <v>120</v>
      </c>
      <c r="F12" s="104">
        <v>8820</v>
      </c>
      <c r="G12" s="36"/>
      <c r="H12"/>
      <c r="K12" s="12"/>
      <c r="L12" s="113"/>
      <c r="O12" s="112"/>
      <c r="Q12" s="112"/>
    </row>
    <row r="13" spans="1:24" x14ac:dyDescent="0.2">
      <c r="A13" s="29">
        <v>8</v>
      </c>
      <c r="B13" s="99" t="s">
        <v>135</v>
      </c>
      <c r="C13" s="77">
        <v>43367</v>
      </c>
      <c r="D13" s="74" t="s">
        <v>134</v>
      </c>
      <c r="E13" s="29" t="s">
        <v>136</v>
      </c>
      <c r="F13" s="105">
        <v>3566.78</v>
      </c>
      <c r="G13" s="11"/>
      <c r="H13"/>
      <c r="O13" s="112"/>
      <c r="Q13" s="112"/>
    </row>
    <row r="14" spans="1:24" x14ac:dyDescent="0.2">
      <c r="A14" s="29">
        <v>9</v>
      </c>
      <c r="B14" s="5"/>
      <c r="C14" s="106"/>
      <c r="D14" s="5"/>
      <c r="E14" s="5"/>
      <c r="F14" s="5"/>
      <c r="G14" s="11"/>
      <c r="H14" s="12"/>
    </row>
    <row r="15" spans="1:24" x14ac:dyDescent="0.2">
      <c r="A15" s="29">
        <v>10</v>
      </c>
      <c r="B15" s="5"/>
      <c r="C15" s="106"/>
      <c r="D15" s="5"/>
      <c r="E15" s="5"/>
      <c r="F15" s="5"/>
      <c r="G15" s="11"/>
      <c r="H15" s="12"/>
    </row>
    <row r="16" spans="1:24" x14ac:dyDescent="0.2">
      <c r="A16" s="29">
        <v>11</v>
      </c>
      <c r="B16" s="5"/>
      <c r="C16" s="106"/>
      <c r="D16" s="5"/>
      <c r="E16" s="5"/>
      <c r="F16" s="5"/>
      <c r="G16" s="11"/>
      <c r="H16" s="107"/>
    </row>
    <row r="17" spans="1:8" x14ac:dyDescent="0.2">
      <c r="A17" s="29">
        <v>12</v>
      </c>
      <c r="B17" s="5"/>
      <c r="C17" s="106"/>
      <c r="D17" s="5"/>
      <c r="E17" s="5"/>
      <c r="F17" s="5"/>
      <c r="G17" s="11"/>
      <c r="H17" s="12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N511"/>
  <sheetViews>
    <sheetView workbookViewId="0">
      <selection activeCell="F6" sqref="F6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9.42578125" style="12" customWidth="1"/>
    <col min="8" max="8" width="8.7109375" style="11" customWidth="1"/>
  </cols>
  <sheetData>
    <row r="1" spans="1:14" x14ac:dyDescent="0.2">
      <c r="A1" s="5" t="s">
        <v>12</v>
      </c>
      <c r="D1" s="7" t="s">
        <v>13</v>
      </c>
      <c r="E1" s="23" t="s">
        <v>15</v>
      </c>
      <c r="F1" s="3">
        <f>Budżet!C17</f>
        <v>20570.2</v>
      </c>
      <c r="G1" s="35"/>
    </row>
    <row r="2" spans="1:14" ht="25.5" x14ac:dyDescent="0.2">
      <c r="A2" s="6" t="s">
        <v>3</v>
      </c>
      <c r="D2" s="45" t="s">
        <v>48</v>
      </c>
      <c r="E2" s="19" t="s">
        <v>19</v>
      </c>
      <c r="F2" s="3">
        <f>SUM(F6:F505)</f>
        <v>4890.2</v>
      </c>
      <c r="G2" s="35"/>
    </row>
    <row r="3" spans="1:14" ht="12.75" customHeight="1" x14ac:dyDescent="0.2">
      <c r="E3" s="44"/>
      <c r="G3" s="35"/>
      <c r="H3" s="10"/>
    </row>
    <row r="4" spans="1:14" ht="26.25" customHeight="1" x14ac:dyDescent="0.2">
      <c r="A4" s="4" t="s">
        <v>16</v>
      </c>
      <c r="B4" s="49" t="s">
        <v>47</v>
      </c>
      <c r="C4" s="50" t="s">
        <v>17</v>
      </c>
      <c r="D4" s="58" t="s">
        <v>60</v>
      </c>
      <c r="E4" s="34" t="s">
        <v>18</v>
      </c>
      <c r="F4" s="49" t="s">
        <v>46</v>
      </c>
      <c r="G4" s="36"/>
      <c r="H4"/>
    </row>
    <row r="5" spans="1:14" x14ac:dyDescent="0.2">
      <c r="G5" s="36"/>
      <c r="H5"/>
    </row>
    <row r="6" spans="1:14" x14ac:dyDescent="0.2">
      <c r="A6" s="29">
        <v>1</v>
      </c>
      <c r="B6" s="99" t="s">
        <v>128</v>
      </c>
      <c r="C6" s="78">
        <v>43363</v>
      </c>
      <c r="D6" s="71" t="s">
        <v>129</v>
      </c>
      <c r="E6" s="74" t="s">
        <v>130</v>
      </c>
      <c r="F6" s="104">
        <v>4890.2</v>
      </c>
      <c r="G6" s="36"/>
      <c r="H6"/>
      <c r="L6" s="112"/>
      <c r="N6" s="112"/>
    </row>
    <row r="7" spans="1:14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14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14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14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14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14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14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14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14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14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beneficjenta'!$B$52</xm:f>
          </x14:formula1>
          <xm:sqref>B7:B505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beneficjenta'!$B$51</xm:f>
          </x14:formula1>
          <xm:sqref>E7:E505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beneficjenta'!$B$50</xm:f>
          </x14:formula1>
          <xm:sqref>D7:D505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20" customWidth="1"/>
    <col min="4" max="4" width="41.28515625" style="70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50" t="s">
        <v>17</v>
      </c>
      <c r="D4" s="49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D506"/>
      <c r="G506"/>
      <c r="H506"/>
    </row>
    <row r="507" spans="1:8" x14ac:dyDescent="0.2">
      <c r="A507" s="11"/>
      <c r="C507"/>
      <c r="D507"/>
      <c r="G507"/>
      <c r="H507"/>
    </row>
    <row r="508" spans="1:8" x14ac:dyDescent="0.2">
      <c r="A508" s="11"/>
      <c r="C508"/>
      <c r="D508"/>
      <c r="G508"/>
      <c r="H508"/>
    </row>
    <row r="509" spans="1:8" x14ac:dyDescent="0.2">
      <c r="A509" s="11"/>
      <c r="C509"/>
      <c r="D509"/>
      <c r="G509"/>
      <c r="H509"/>
    </row>
    <row r="510" spans="1:8" x14ac:dyDescent="0.2">
      <c r="A510" s="11"/>
      <c r="C510"/>
      <c r="D510"/>
      <c r="G510"/>
      <c r="H510"/>
    </row>
    <row r="511" spans="1:8" x14ac:dyDescent="0.2">
      <c r="A511" s="11"/>
      <c r="C511"/>
      <c r="D511"/>
      <c r="G511"/>
      <c r="H511"/>
    </row>
    <row r="512" spans="1:8" x14ac:dyDescent="0.2">
      <c r="A512" s="11"/>
      <c r="C512"/>
      <c r="D512"/>
      <c r="G512"/>
      <c r="H512"/>
    </row>
    <row r="513" spans="1:8" x14ac:dyDescent="0.2">
      <c r="A513" s="12"/>
      <c r="B513" s="11"/>
      <c r="C513"/>
      <c r="D513"/>
      <c r="G513"/>
      <c r="H513"/>
    </row>
    <row r="514" spans="1:8" x14ac:dyDescent="0.2">
      <c r="A514" s="12"/>
      <c r="B514" s="11"/>
      <c r="C514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J511"/>
  <sheetViews>
    <sheetView workbookViewId="0">
      <selection activeCell="D15" sqref="D15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0.28515625" style="11" customWidth="1"/>
    <col min="10" max="10" width="10.28515625" customWidth="1"/>
  </cols>
  <sheetData>
    <row r="1" spans="1:10" x14ac:dyDescent="0.2">
      <c r="A1" s="5" t="s">
        <v>12</v>
      </c>
      <c r="D1" s="7" t="s">
        <v>13</v>
      </c>
      <c r="E1" s="23" t="s">
        <v>15</v>
      </c>
      <c r="F1" s="3">
        <f>Budżet!C22</f>
        <v>398178.72</v>
      </c>
      <c r="G1" s="35"/>
    </row>
    <row r="2" spans="1:10" ht="25.5" x14ac:dyDescent="0.2">
      <c r="A2" s="6" t="s">
        <v>11</v>
      </c>
      <c r="D2" s="45" t="s">
        <v>39</v>
      </c>
      <c r="E2" s="19" t="s">
        <v>19</v>
      </c>
      <c r="F2" s="3">
        <f>SUM(F6:F505)</f>
        <v>251233.71</v>
      </c>
      <c r="G2" s="35"/>
    </row>
    <row r="3" spans="1:10" ht="12.75" customHeight="1" x14ac:dyDescent="0.2">
      <c r="E3" s="44"/>
      <c r="G3" s="36"/>
      <c r="H3" s="10"/>
    </row>
    <row r="4" spans="1:10" ht="26.25" customHeight="1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10" x14ac:dyDescent="0.2">
      <c r="G5" s="36"/>
      <c r="H5"/>
    </row>
    <row r="6" spans="1:10" ht="25.5" x14ac:dyDescent="0.2">
      <c r="A6" s="29">
        <v>1</v>
      </c>
      <c r="B6" s="5" t="s">
        <v>125</v>
      </c>
      <c r="C6" s="77">
        <v>43342</v>
      </c>
      <c r="D6" s="74" t="s">
        <v>126</v>
      </c>
      <c r="E6" s="29" t="s">
        <v>127</v>
      </c>
      <c r="F6" s="118">
        <v>251233.71</v>
      </c>
      <c r="G6" s="36"/>
      <c r="H6"/>
    </row>
    <row r="7" spans="1:10" x14ac:dyDescent="0.2">
      <c r="A7" s="29">
        <v>2</v>
      </c>
      <c r="B7" s="5"/>
      <c r="C7" s="106"/>
      <c r="D7" s="5"/>
      <c r="E7" s="5"/>
      <c r="F7" s="5"/>
      <c r="G7" s="36"/>
      <c r="H7"/>
      <c r="J7" s="117"/>
    </row>
    <row r="8" spans="1:10" x14ac:dyDescent="0.2">
      <c r="A8" s="29">
        <v>3</v>
      </c>
      <c r="B8" s="99"/>
      <c r="C8" s="77"/>
      <c r="D8" s="71"/>
      <c r="E8" s="29"/>
      <c r="F8" s="104"/>
      <c r="G8" s="36"/>
      <c r="H8"/>
    </row>
    <row r="9" spans="1:10" x14ac:dyDescent="0.2">
      <c r="A9" s="29">
        <v>4</v>
      </c>
      <c r="B9" s="99"/>
      <c r="C9" s="77"/>
      <c r="D9" s="74"/>
      <c r="E9" s="29"/>
      <c r="F9" s="105"/>
      <c r="G9" s="11"/>
      <c r="H9"/>
      <c r="J9" s="115"/>
    </row>
    <row r="10" spans="1:10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10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10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10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10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10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10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2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8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8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beneficjenta'!$B$52</xm:f>
          </x14:formula1>
          <xm:sqref>B10:B505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beneficjenta'!$B$51</xm:f>
          </x14:formula1>
          <xm:sqref>E10:E505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beneficjenta'!$B$50</xm:f>
          </x14:formula1>
          <xm:sqref>D10:D505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E512"/>
  <sheetViews>
    <sheetView workbookViewId="0">
      <selection activeCell="D8" sqref="D8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9" customWidth="1"/>
    <col min="4" max="4" width="11.7109375" style="12" customWidth="1"/>
    <col min="5" max="5" width="30" style="11" customWidth="1"/>
  </cols>
  <sheetData>
    <row r="1" spans="1:5" x14ac:dyDescent="0.2">
      <c r="A1" s="5" t="s">
        <v>12</v>
      </c>
      <c r="B1" s="7" t="s">
        <v>13</v>
      </c>
      <c r="C1" s="100"/>
      <c r="D1" s="3"/>
    </row>
    <row r="2" spans="1:5" x14ac:dyDescent="0.2">
      <c r="A2" s="6" t="s">
        <v>8</v>
      </c>
      <c r="B2" s="45" t="s">
        <v>23</v>
      </c>
      <c r="C2" s="100"/>
      <c r="D2" s="3"/>
    </row>
    <row r="3" spans="1:5" ht="12.75" customHeight="1" x14ac:dyDescent="0.2">
      <c r="B3" s="23" t="s">
        <v>15</v>
      </c>
      <c r="C3" s="101">
        <f>Budżet!C23</f>
        <v>3513</v>
      </c>
      <c r="D3" s="3"/>
      <c r="E3" s="10"/>
    </row>
    <row r="4" spans="1:5" ht="12.75" customHeight="1" x14ac:dyDescent="0.2">
      <c r="B4" s="19" t="s">
        <v>19</v>
      </c>
      <c r="C4" s="101">
        <f>SUM(C7:C468)</f>
        <v>0</v>
      </c>
      <c r="D4" s="3"/>
      <c r="E4" s="10"/>
    </row>
    <row r="5" spans="1:5" ht="26.25" customHeight="1" x14ac:dyDescent="0.2">
      <c r="A5" s="4" t="s">
        <v>16</v>
      </c>
      <c r="B5" s="81" t="s">
        <v>114</v>
      </c>
      <c r="C5" s="102" t="s">
        <v>71</v>
      </c>
      <c r="D5"/>
      <c r="E5"/>
    </row>
    <row r="6" spans="1:5" x14ac:dyDescent="0.2">
      <c r="C6" s="103"/>
      <c r="D6"/>
      <c r="E6"/>
    </row>
    <row r="7" spans="1:5" x14ac:dyDescent="0.2">
      <c r="A7" s="29">
        <v>1</v>
      </c>
      <c r="B7" s="73"/>
      <c r="C7" s="38"/>
      <c r="D7"/>
      <c r="E7"/>
    </row>
    <row r="8" spans="1:5" x14ac:dyDescent="0.2">
      <c r="A8" s="29">
        <v>2</v>
      </c>
      <c r="B8" s="73"/>
      <c r="C8" s="38"/>
      <c r="D8"/>
      <c r="E8"/>
    </row>
    <row r="9" spans="1:5" x14ac:dyDescent="0.2">
      <c r="A9" s="29">
        <v>3</v>
      </c>
      <c r="B9" s="73"/>
      <c r="C9" s="38"/>
      <c r="D9"/>
      <c r="E9"/>
    </row>
    <row r="10" spans="1:5" x14ac:dyDescent="0.2">
      <c r="A10" s="29">
        <v>4</v>
      </c>
      <c r="B10" s="73"/>
      <c r="C10" s="38"/>
      <c r="D10"/>
      <c r="E10"/>
    </row>
    <row r="11" spans="1:5" x14ac:dyDescent="0.2">
      <c r="A11" s="29">
        <v>5</v>
      </c>
      <c r="B11" s="73"/>
      <c r="C11" s="38"/>
      <c r="D11"/>
      <c r="E11"/>
    </row>
    <row r="12" spans="1:5" x14ac:dyDescent="0.2">
      <c r="A12" s="29">
        <v>6</v>
      </c>
      <c r="B12" s="73"/>
      <c r="C12" s="38"/>
      <c r="D12"/>
      <c r="E12"/>
    </row>
    <row r="13" spans="1:5" x14ac:dyDescent="0.2">
      <c r="A13" s="29">
        <v>7</v>
      </c>
      <c r="B13" s="73"/>
      <c r="C13" s="38"/>
      <c r="D13"/>
      <c r="E13"/>
    </row>
    <row r="14" spans="1:5" x14ac:dyDescent="0.2">
      <c r="A14" s="29">
        <v>8</v>
      </c>
      <c r="B14" s="73"/>
      <c r="C14" s="38"/>
      <c r="D14"/>
      <c r="E14"/>
    </row>
    <row r="15" spans="1:5" x14ac:dyDescent="0.2">
      <c r="A15" s="29">
        <v>9</v>
      </c>
      <c r="B15" s="30"/>
      <c r="C15" s="38"/>
      <c r="D15"/>
      <c r="E15"/>
    </row>
    <row r="16" spans="1:5" x14ac:dyDescent="0.2">
      <c r="A16" s="29">
        <v>10</v>
      </c>
      <c r="B16" s="30"/>
      <c r="C16" s="38"/>
      <c r="D16"/>
      <c r="E16"/>
    </row>
    <row r="17" spans="1:5" x14ac:dyDescent="0.2">
      <c r="A17" s="29">
        <v>11</v>
      </c>
      <c r="B17" s="30"/>
      <c r="C17" s="38"/>
      <c r="D17"/>
      <c r="E17"/>
    </row>
    <row r="18" spans="1:5" x14ac:dyDescent="0.2">
      <c r="A18" s="29">
        <v>12</v>
      </c>
      <c r="B18" s="30"/>
      <c r="C18" s="38"/>
      <c r="D18"/>
      <c r="E18"/>
    </row>
    <row r="19" spans="1:5" x14ac:dyDescent="0.2">
      <c r="A19" s="29">
        <v>13</v>
      </c>
      <c r="B19" s="30"/>
      <c r="C19" s="38"/>
      <c r="D19"/>
      <c r="E19"/>
    </row>
    <row r="20" spans="1:5" x14ac:dyDescent="0.2">
      <c r="A20" s="29">
        <v>14</v>
      </c>
      <c r="B20" s="30"/>
      <c r="C20" s="38"/>
      <c r="D20"/>
      <c r="E20"/>
    </row>
    <row r="21" spans="1:5" x14ac:dyDescent="0.2">
      <c r="A21" s="29">
        <v>15</v>
      </c>
      <c r="B21" s="30"/>
      <c r="C21" s="38"/>
      <c r="D21"/>
      <c r="E21"/>
    </row>
    <row r="22" spans="1:5" x14ac:dyDescent="0.2">
      <c r="A22" s="29">
        <v>16</v>
      </c>
      <c r="B22" s="30"/>
      <c r="C22" s="38"/>
      <c r="D22"/>
      <c r="E22"/>
    </row>
    <row r="23" spans="1:5" x14ac:dyDescent="0.2">
      <c r="A23" s="29">
        <v>17</v>
      </c>
      <c r="B23" s="30"/>
      <c r="C23" s="38"/>
      <c r="D23"/>
      <c r="E23"/>
    </row>
    <row r="24" spans="1:5" x14ac:dyDescent="0.2">
      <c r="A24" s="29">
        <v>18</v>
      </c>
      <c r="B24" s="30"/>
      <c r="C24" s="38"/>
      <c r="D24"/>
      <c r="E24"/>
    </row>
    <row r="25" spans="1:5" x14ac:dyDescent="0.2">
      <c r="A25" s="29">
        <v>19</v>
      </c>
      <c r="B25" s="30"/>
      <c r="C25" s="38"/>
      <c r="D25"/>
      <c r="E25"/>
    </row>
    <row r="26" spans="1:5" x14ac:dyDescent="0.2">
      <c r="A26" s="29">
        <v>20</v>
      </c>
      <c r="B26" s="30"/>
      <c r="C26" s="38"/>
      <c r="D26"/>
      <c r="E26"/>
    </row>
    <row r="27" spans="1:5" x14ac:dyDescent="0.2">
      <c r="A27" s="29">
        <v>21</v>
      </c>
      <c r="B27" s="30"/>
      <c r="C27" s="38"/>
      <c r="D27"/>
      <c r="E27"/>
    </row>
    <row r="28" spans="1:5" x14ac:dyDescent="0.2">
      <c r="A28" s="29">
        <v>22</v>
      </c>
      <c r="B28" s="30"/>
      <c r="C28" s="38"/>
      <c r="D28"/>
      <c r="E28"/>
    </row>
    <row r="29" spans="1:5" x14ac:dyDescent="0.2">
      <c r="A29" s="29">
        <v>23</v>
      </c>
      <c r="B29" s="30"/>
      <c r="C29" s="38"/>
      <c r="D29"/>
      <c r="E29"/>
    </row>
    <row r="30" spans="1:5" x14ac:dyDescent="0.2">
      <c r="A30" s="29">
        <v>24</v>
      </c>
      <c r="B30" s="30"/>
      <c r="C30" s="38"/>
      <c r="D30"/>
      <c r="E30"/>
    </row>
    <row r="31" spans="1:5" x14ac:dyDescent="0.2">
      <c r="A31" s="29">
        <v>25</v>
      </c>
      <c r="B31" s="30"/>
      <c r="C31" s="38"/>
      <c r="D31"/>
      <c r="E31"/>
    </row>
    <row r="32" spans="1:5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K41"/>
  <sheetViews>
    <sheetView tabSelected="1" zoomScaleNormal="100" zoomScaleSheetLayoutView="100" workbookViewId="0">
      <selection activeCell="D5" sqref="D5:E5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</cols>
  <sheetData>
    <row r="1" spans="1:11" ht="15" x14ac:dyDescent="0.25">
      <c r="A1" s="126" t="s">
        <v>87</v>
      </c>
      <c r="B1" s="127"/>
      <c r="C1" s="128"/>
      <c r="D1" s="134" t="s">
        <v>117</v>
      </c>
      <c r="E1" s="134"/>
      <c r="F1" s="21"/>
      <c r="G1" s="27" t="s">
        <v>95</v>
      </c>
      <c r="H1" s="27" t="s">
        <v>96</v>
      </c>
      <c r="J1" s="13"/>
      <c r="K1" s="13"/>
    </row>
    <row r="2" spans="1:11" ht="15" x14ac:dyDescent="0.25">
      <c r="A2" s="126" t="s">
        <v>30</v>
      </c>
      <c r="B2" s="127"/>
      <c r="C2" s="128"/>
      <c r="D2" s="134" t="s">
        <v>115</v>
      </c>
      <c r="E2" s="134"/>
      <c r="F2" s="21"/>
      <c r="G2" s="27" t="s">
        <v>105</v>
      </c>
      <c r="H2" s="27" t="s">
        <v>97</v>
      </c>
      <c r="J2" s="13"/>
      <c r="K2" s="13"/>
    </row>
    <row r="3" spans="1:11" ht="15" x14ac:dyDescent="0.25">
      <c r="A3" s="126" t="s">
        <v>110</v>
      </c>
      <c r="B3" s="127"/>
      <c r="C3" s="128"/>
      <c r="D3" s="135" t="s">
        <v>106</v>
      </c>
      <c r="E3" s="135"/>
      <c r="F3" s="21"/>
      <c r="G3" s="27" t="s">
        <v>106</v>
      </c>
      <c r="H3" s="27" t="s">
        <v>98</v>
      </c>
      <c r="J3" s="13"/>
      <c r="K3" s="13"/>
    </row>
    <row r="4" spans="1:11" ht="15" x14ac:dyDescent="0.25">
      <c r="A4" s="126" t="s">
        <v>109</v>
      </c>
      <c r="B4" s="127"/>
      <c r="C4" s="128"/>
      <c r="D4" s="134" t="s">
        <v>116</v>
      </c>
      <c r="E4" s="134"/>
      <c r="F4" s="21"/>
      <c r="G4" s="27" t="s">
        <v>107</v>
      </c>
      <c r="H4" s="27"/>
      <c r="J4" s="13"/>
      <c r="K4" s="13"/>
    </row>
    <row r="5" spans="1:11" ht="29.25" customHeight="1" x14ac:dyDescent="0.25">
      <c r="A5" s="131" t="s">
        <v>96</v>
      </c>
      <c r="B5" s="132"/>
      <c r="C5" s="133"/>
      <c r="D5" s="129" t="s">
        <v>98</v>
      </c>
      <c r="E5" s="130"/>
      <c r="F5" s="21"/>
      <c r="J5" s="13"/>
      <c r="K5" s="13"/>
    </row>
    <row r="6" spans="1:11" ht="15" x14ac:dyDescent="0.25">
      <c r="A6" s="126" t="s">
        <v>50</v>
      </c>
      <c r="B6" s="127"/>
      <c r="C6" s="128"/>
      <c r="D6" s="65">
        <v>43282</v>
      </c>
      <c r="E6" s="65">
        <v>43373</v>
      </c>
      <c r="F6" s="21"/>
      <c r="J6" s="13"/>
      <c r="K6" s="13"/>
    </row>
    <row r="7" spans="1:11" ht="15" customHeight="1" x14ac:dyDescent="0.25">
      <c r="A7" s="84" t="s">
        <v>88</v>
      </c>
      <c r="B7" s="84"/>
      <c r="C7" s="84"/>
      <c r="D7" s="64"/>
      <c r="E7" s="64"/>
      <c r="F7" s="21"/>
      <c r="J7" s="13"/>
      <c r="K7" s="13"/>
    </row>
    <row r="8" spans="1:11" ht="15.75" customHeight="1" x14ac:dyDescent="0.25">
      <c r="A8" s="123" t="s">
        <v>86</v>
      </c>
      <c r="B8" s="124"/>
      <c r="C8" s="125"/>
      <c r="D8" s="121">
        <v>0.75</v>
      </c>
      <c r="E8" s="122"/>
      <c r="F8" s="40"/>
      <c r="J8" s="9"/>
      <c r="K8" s="9"/>
    </row>
    <row r="9" spans="1:11" ht="15" x14ac:dyDescent="0.25">
      <c r="A9" s="126" t="s">
        <v>49</v>
      </c>
      <c r="B9" s="127"/>
      <c r="C9" s="128"/>
      <c r="D9" s="121">
        <v>0</v>
      </c>
      <c r="E9" s="122"/>
      <c r="F9" s="40"/>
      <c r="J9" s="9"/>
      <c r="K9" s="9"/>
    </row>
    <row r="10" spans="1:11" x14ac:dyDescent="0.2">
      <c r="A10" s="18"/>
      <c r="B10" s="18"/>
      <c r="C10" s="17" t="s">
        <v>93</v>
      </c>
      <c r="E10" s="17" t="s">
        <v>94</v>
      </c>
      <c r="F10" s="26"/>
    </row>
    <row r="11" spans="1:11" ht="13.5" thickBot="1" x14ac:dyDescent="0.25">
      <c r="E11" s="12"/>
    </row>
    <row r="12" spans="1:11" ht="19.5" customHeight="1" x14ac:dyDescent="0.2">
      <c r="A12" s="85" t="s">
        <v>12</v>
      </c>
      <c r="B12" s="86" t="s">
        <v>20</v>
      </c>
      <c r="C12" s="87" t="s">
        <v>21</v>
      </c>
      <c r="E12" s="88" t="s">
        <v>21</v>
      </c>
    </row>
    <row r="13" spans="1:11" x14ac:dyDescent="0.2">
      <c r="A13" s="14"/>
      <c r="B13" s="15" t="s">
        <v>22</v>
      </c>
      <c r="C13" s="16">
        <f>SUM(C14:C22)</f>
        <v>1021818.93</v>
      </c>
      <c r="E13" s="82">
        <f>SUM(E14:E22)</f>
        <v>653058.18000000005</v>
      </c>
    </row>
    <row r="14" spans="1:11" x14ac:dyDescent="0.2">
      <c r="A14" s="14" t="s">
        <v>0</v>
      </c>
      <c r="B14" s="7" t="s">
        <v>14</v>
      </c>
      <c r="C14" s="28">
        <v>126339.84</v>
      </c>
      <c r="E14" s="83">
        <f>A!F2</f>
        <v>13148.28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83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476730.17</v>
      </c>
      <c r="E16" s="83">
        <f>'C'!F2</f>
        <v>383785.99</v>
      </c>
      <c r="G16" s="27" t="str">
        <f t="shared" si="0"/>
        <v/>
      </c>
    </row>
    <row r="17" spans="1:7" x14ac:dyDescent="0.2">
      <c r="A17" s="14" t="s">
        <v>3</v>
      </c>
      <c r="B17" s="7" t="s">
        <v>34</v>
      </c>
      <c r="C17" s="28">
        <v>20570.2</v>
      </c>
      <c r="E17" s="83">
        <f>D!F2</f>
        <v>4890.2</v>
      </c>
      <c r="G17" s="27" t="str">
        <f t="shared" si="0"/>
        <v/>
      </c>
    </row>
    <row r="18" spans="1:7" x14ac:dyDescent="0.2">
      <c r="A18" s="14" t="s">
        <v>4</v>
      </c>
      <c r="B18" s="37" t="s">
        <v>35</v>
      </c>
      <c r="C18" s="28">
        <v>0</v>
      </c>
      <c r="E18" s="83">
        <f>E!F2</f>
        <v>0</v>
      </c>
      <c r="G18" s="27" t="str">
        <f t="shared" si="0"/>
        <v/>
      </c>
    </row>
    <row r="19" spans="1:7" x14ac:dyDescent="0.2">
      <c r="A19" s="14" t="s">
        <v>5</v>
      </c>
      <c r="B19" s="37" t="s">
        <v>36</v>
      </c>
      <c r="C19" s="28">
        <v>0</v>
      </c>
      <c r="E19" s="83">
        <f>F!F2</f>
        <v>0</v>
      </c>
      <c r="G19" s="27" t="str">
        <f t="shared" si="0"/>
        <v/>
      </c>
    </row>
    <row r="20" spans="1:7" x14ac:dyDescent="0.2">
      <c r="A20" s="14" t="s">
        <v>6</v>
      </c>
      <c r="B20" s="37" t="s">
        <v>37</v>
      </c>
      <c r="C20" s="28">
        <v>0</v>
      </c>
      <c r="E20" s="83">
        <f>G!F2</f>
        <v>0</v>
      </c>
      <c r="G20" s="27" t="str">
        <f t="shared" si="0"/>
        <v/>
      </c>
    </row>
    <row r="21" spans="1:7" x14ac:dyDescent="0.2">
      <c r="A21" s="14" t="s">
        <v>7</v>
      </c>
      <c r="B21" s="37" t="s">
        <v>38</v>
      </c>
      <c r="C21" s="28">
        <v>0</v>
      </c>
      <c r="E21" s="83">
        <f>H!F2</f>
        <v>0</v>
      </c>
    </row>
    <row r="22" spans="1:7" ht="25.5" x14ac:dyDescent="0.2">
      <c r="A22" s="14" t="s">
        <v>11</v>
      </c>
      <c r="B22" s="37" t="s">
        <v>39</v>
      </c>
      <c r="C22" s="28">
        <v>398178.72</v>
      </c>
      <c r="E22" s="83">
        <f>I!F2</f>
        <v>251233.71</v>
      </c>
      <c r="F22" s="62"/>
    </row>
    <row r="23" spans="1:7" x14ac:dyDescent="0.2">
      <c r="A23" s="14" t="s">
        <v>8</v>
      </c>
      <c r="B23" s="7" t="s">
        <v>23</v>
      </c>
      <c r="C23" s="28">
        <v>3513</v>
      </c>
      <c r="D23" s="43"/>
      <c r="E23" s="83">
        <f>J!C4</f>
        <v>0</v>
      </c>
      <c r="F23" s="63"/>
      <c r="G23" s="27" t="str">
        <f>IF(F23&gt;0.07,"Exceeds 7 %","")</f>
        <v/>
      </c>
    </row>
    <row r="24" spans="1:7" x14ac:dyDescent="0.2">
      <c r="A24" s="14"/>
      <c r="B24" s="15" t="s">
        <v>28</v>
      </c>
      <c r="C24" s="16">
        <f>C23+C13</f>
        <v>1025331.93</v>
      </c>
      <c r="E24" s="82">
        <f>E23+E13</f>
        <v>653058.18000000005</v>
      </c>
      <c r="F24" s="42"/>
      <c r="G24" s="27" t="str">
        <f t="shared" si="0"/>
        <v/>
      </c>
    </row>
    <row r="25" spans="1:7" ht="13.5" thickBot="1" x14ac:dyDescent="0.25">
      <c r="A25" s="1"/>
      <c r="B25" s="1"/>
      <c r="C25" s="3"/>
      <c r="E25" s="41"/>
    </row>
    <row r="26" spans="1:7" ht="39" thickBot="1" x14ac:dyDescent="0.25">
      <c r="A26" s="85" t="s">
        <v>12</v>
      </c>
      <c r="B26" s="86" t="s">
        <v>24</v>
      </c>
      <c r="C26" s="87" t="s">
        <v>21</v>
      </c>
      <c r="E26" s="89" t="s">
        <v>21</v>
      </c>
      <c r="F26" s="59" t="s">
        <v>51</v>
      </c>
    </row>
    <row r="27" spans="1:7" ht="13.5" thickBot="1" x14ac:dyDescent="0.25">
      <c r="A27" s="90" t="s">
        <v>40</v>
      </c>
      <c r="B27" s="91" t="s">
        <v>31</v>
      </c>
      <c r="C27" s="96">
        <v>0</v>
      </c>
      <c r="D27" s="8"/>
      <c r="E27" s="97">
        <v>0</v>
      </c>
      <c r="F27" s="52"/>
    </row>
    <row r="28" spans="1:7" ht="13.5" thickBot="1" x14ac:dyDescent="0.25">
      <c r="A28" s="14" t="s">
        <v>41</v>
      </c>
      <c r="B28" s="7" t="s">
        <v>42</v>
      </c>
      <c r="C28" s="46">
        <v>0</v>
      </c>
      <c r="D28" s="47"/>
      <c r="E28" s="98">
        <v>0</v>
      </c>
      <c r="F28" s="51"/>
    </row>
    <row r="29" spans="1:7" ht="13.5" thickBot="1" x14ac:dyDescent="0.25">
      <c r="A29" s="14" t="s">
        <v>43</v>
      </c>
      <c r="B29" s="53" t="s">
        <v>26</v>
      </c>
      <c r="C29" s="46">
        <v>0</v>
      </c>
      <c r="D29" s="47"/>
      <c r="E29" s="98">
        <v>0</v>
      </c>
      <c r="F29" s="54"/>
    </row>
    <row r="30" spans="1:7" x14ac:dyDescent="0.2">
      <c r="A30" s="14" t="s">
        <v>25</v>
      </c>
      <c r="B30" s="37" t="s">
        <v>44</v>
      </c>
      <c r="C30" s="46">
        <v>256332.98</v>
      </c>
      <c r="D30" s="47"/>
      <c r="E30" s="98">
        <v>163264.54</v>
      </c>
      <c r="F30" s="55"/>
    </row>
    <row r="31" spans="1:7" x14ac:dyDescent="0.2">
      <c r="A31" s="14" t="s">
        <v>9</v>
      </c>
      <c r="B31" s="37" t="s">
        <v>45</v>
      </c>
      <c r="C31" s="46">
        <v>768998.95</v>
      </c>
      <c r="D31" s="47"/>
      <c r="E31" s="48">
        <f>E24*D8</f>
        <v>489793.64</v>
      </c>
      <c r="F31" s="55"/>
    </row>
    <row r="32" spans="1:7" x14ac:dyDescent="0.2">
      <c r="A32" s="14" t="s">
        <v>10</v>
      </c>
      <c r="B32" s="37" t="s">
        <v>27</v>
      </c>
      <c r="C32" s="46">
        <f>C24*D9</f>
        <v>0</v>
      </c>
      <c r="D32" s="47"/>
      <c r="E32" s="98">
        <f>E24*D9</f>
        <v>0</v>
      </c>
      <c r="F32" s="55"/>
    </row>
    <row r="33" spans="1:8" ht="13.5" thickBot="1" x14ac:dyDescent="0.25">
      <c r="A33" s="92"/>
      <c r="B33" s="93" t="s">
        <v>29</v>
      </c>
      <c r="C33" s="94">
        <f>SUM(C27:C32)</f>
        <v>1025331.93</v>
      </c>
      <c r="D33" s="47"/>
      <c r="E33" s="95">
        <f>SUM(E28:E32)</f>
        <v>653058.18000000005</v>
      </c>
      <c r="F33" s="95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6" t="s">
        <v>99</v>
      </c>
      <c r="C35" s="69" t="s">
        <v>108</v>
      </c>
      <c r="F35" s="31"/>
      <c r="G35" s="32"/>
      <c r="H35" s="33"/>
    </row>
    <row r="36" spans="1:8" ht="64.5" customHeight="1" x14ac:dyDescent="0.2">
      <c r="A36" s="119" t="s">
        <v>118</v>
      </c>
      <c r="B36" s="120"/>
      <c r="C36" s="120"/>
      <c r="D36" s="120"/>
      <c r="E36" s="120"/>
      <c r="F36" s="120"/>
    </row>
    <row r="37" spans="1:8" x14ac:dyDescent="0.2">
      <c r="A37" s="120"/>
      <c r="B37" s="120"/>
      <c r="C37" s="120"/>
      <c r="D37" s="120"/>
      <c r="E37" s="120"/>
      <c r="F37" s="120"/>
    </row>
    <row r="38" spans="1:8" x14ac:dyDescent="0.2">
      <c r="A38" s="120"/>
      <c r="B38" s="120"/>
      <c r="C38" s="120"/>
      <c r="D38" s="120"/>
      <c r="E38" s="120"/>
      <c r="F38" s="120"/>
    </row>
    <row r="39" spans="1:8" x14ac:dyDescent="0.2">
      <c r="A39" s="120"/>
      <c r="B39" s="120"/>
      <c r="C39" s="120"/>
      <c r="D39" s="120"/>
      <c r="E39" s="120"/>
      <c r="F39" s="120"/>
    </row>
    <row r="40" spans="1:8" x14ac:dyDescent="0.2">
      <c r="A40" s="120"/>
      <c r="B40" s="120"/>
      <c r="C40" s="120"/>
      <c r="D40" s="120"/>
      <c r="E40" s="120"/>
      <c r="F40" s="120"/>
    </row>
    <row r="41" spans="1:8" ht="20.25" customHeight="1" x14ac:dyDescent="0.2">
      <c r="A41" s="120"/>
      <c r="B41" s="120"/>
      <c r="C41" s="120"/>
      <c r="D41" s="120"/>
      <c r="E41" s="120"/>
      <c r="F41" s="120"/>
    </row>
  </sheetData>
  <sheetProtection algorithmName="SHA-512" hashValue="xpFS1jFruSKV4s+ya+2XUzAFyIF3gP7GWAPuXbRAC8T/ayIdFUby54FA+owPpeT3xtPC0i0Bb/MjxkdNpH9d/w==" saltValue="xvAIQGvyZJ6CagcBmwQsrg==" spinCount="100000" sheet="1" objects="1" scenarios="1" sort="0" autoFilter="0"/>
  <mergeCells count="16"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  <mergeCell ref="A36:F41"/>
    <mergeCell ref="D8:E8"/>
    <mergeCell ref="A8:C8"/>
    <mergeCell ref="A9:C9"/>
    <mergeCell ref="D9:E9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52"/>
  <sheetViews>
    <sheetView workbookViewId="0">
      <selection activeCell="B51" sqref="B51"/>
    </sheetView>
  </sheetViews>
  <sheetFormatPr defaultRowHeight="12.75" x14ac:dyDescent="0.2"/>
  <cols>
    <col min="1" max="1" width="59.140625" customWidth="1"/>
  </cols>
  <sheetData>
    <row r="1" spans="1:1" x14ac:dyDescent="0.2">
      <c r="A1" s="53" t="s">
        <v>89</v>
      </c>
    </row>
    <row r="2" spans="1:1" x14ac:dyDescent="0.2">
      <c r="A2" s="56" t="s">
        <v>80</v>
      </c>
    </row>
    <row r="3" spans="1:1" x14ac:dyDescent="0.2">
      <c r="A3" s="56" t="s">
        <v>67</v>
      </c>
    </row>
    <row r="4" spans="1:1" x14ac:dyDescent="0.2">
      <c r="A4" s="56" t="s">
        <v>68</v>
      </c>
    </row>
    <row r="5" spans="1:1" x14ac:dyDescent="0.2">
      <c r="A5" s="67" t="s">
        <v>100</v>
      </c>
    </row>
    <row r="6" spans="1:1" x14ac:dyDescent="0.2">
      <c r="A6" s="57" t="s">
        <v>52</v>
      </c>
    </row>
    <row r="7" spans="1:1" x14ac:dyDescent="0.2">
      <c r="A7" s="56" t="s">
        <v>81</v>
      </c>
    </row>
    <row r="8" spans="1:1" x14ac:dyDescent="0.2">
      <c r="A8" s="56" t="s">
        <v>82</v>
      </c>
    </row>
    <row r="9" spans="1:1" x14ac:dyDescent="0.2">
      <c r="A9" s="57" t="s">
        <v>83</v>
      </c>
    </row>
    <row r="10" spans="1:1" x14ac:dyDescent="0.2">
      <c r="A10" s="56" t="s">
        <v>69</v>
      </c>
    </row>
    <row r="11" spans="1:1" x14ac:dyDescent="0.2">
      <c r="A11" s="57" t="s">
        <v>54</v>
      </c>
    </row>
    <row r="12" spans="1:1" x14ac:dyDescent="0.2">
      <c r="A12" s="57" t="s">
        <v>56</v>
      </c>
    </row>
    <row r="13" spans="1:1" x14ac:dyDescent="0.2">
      <c r="A13" s="57" t="s">
        <v>59</v>
      </c>
    </row>
    <row r="14" spans="1:1" x14ac:dyDescent="0.2">
      <c r="A14" s="57" t="s">
        <v>61</v>
      </c>
    </row>
    <row r="15" spans="1:1" x14ac:dyDescent="0.2">
      <c r="A15" s="57" t="s">
        <v>62</v>
      </c>
    </row>
    <row r="16" spans="1:1" x14ac:dyDescent="0.2">
      <c r="A16" s="57" t="s">
        <v>63</v>
      </c>
    </row>
    <row r="17" spans="1:1" x14ac:dyDescent="0.2">
      <c r="A17" s="57" t="s">
        <v>64</v>
      </c>
    </row>
    <row r="18" spans="1:1" x14ac:dyDescent="0.2">
      <c r="A18" s="57" t="s">
        <v>65</v>
      </c>
    </row>
    <row r="19" spans="1:1" x14ac:dyDescent="0.2">
      <c r="A19" s="57" t="s">
        <v>66</v>
      </c>
    </row>
    <row r="20" spans="1:1" x14ac:dyDescent="0.2">
      <c r="A20" s="56" t="s">
        <v>70</v>
      </c>
    </row>
    <row r="21" spans="1:1" x14ac:dyDescent="0.2">
      <c r="A21" s="56" t="s">
        <v>84</v>
      </c>
    </row>
    <row r="22" spans="1:1" x14ac:dyDescent="0.2">
      <c r="A22" s="53" t="s">
        <v>76</v>
      </c>
    </row>
    <row r="23" spans="1:1" x14ac:dyDescent="0.2">
      <c r="A23" s="53" t="s">
        <v>72</v>
      </c>
    </row>
    <row r="24" spans="1:1" x14ac:dyDescent="0.2">
      <c r="A24" s="56" t="s">
        <v>75</v>
      </c>
    </row>
    <row r="25" spans="1:1" x14ac:dyDescent="0.2">
      <c r="A25" s="53" t="s">
        <v>73</v>
      </c>
    </row>
    <row r="26" spans="1:1" x14ac:dyDescent="0.2">
      <c r="A26" s="56" t="s">
        <v>74</v>
      </c>
    </row>
    <row r="27" spans="1:1" x14ac:dyDescent="0.2">
      <c r="A27" s="56" t="s">
        <v>85</v>
      </c>
    </row>
    <row r="28" spans="1:1" x14ac:dyDescent="0.2">
      <c r="A28" s="53" t="s">
        <v>77</v>
      </c>
    </row>
    <row r="29" spans="1:1" x14ac:dyDescent="0.2">
      <c r="A29" s="68" t="s">
        <v>101</v>
      </c>
    </row>
    <row r="30" spans="1:1" x14ac:dyDescent="0.2">
      <c r="A30" s="56" t="s">
        <v>78</v>
      </c>
    </row>
    <row r="31" spans="1:1" x14ac:dyDescent="0.2">
      <c r="A31" s="56" t="s">
        <v>90</v>
      </c>
    </row>
    <row r="32" spans="1:1" x14ac:dyDescent="0.2">
      <c r="A32" s="68" t="s">
        <v>102</v>
      </c>
    </row>
    <row r="33" spans="1:6" x14ac:dyDescent="0.2">
      <c r="A33" s="53" t="s">
        <v>103</v>
      </c>
    </row>
    <row r="34" spans="1:6" ht="13.5" customHeight="1" x14ac:dyDescent="0.2">
      <c r="A34" s="56" t="s">
        <v>79</v>
      </c>
    </row>
    <row r="35" spans="1:6" ht="63.75" x14ac:dyDescent="0.2">
      <c r="A35" s="60" t="s">
        <v>91</v>
      </c>
      <c r="B35" s="60"/>
      <c r="C35" s="60"/>
      <c r="D35" s="60"/>
      <c r="E35" s="60"/>
      <c r="F35" s="60"/>
    </row>
    <row r="36" spans="1:6" ht="38.25" x14ac:dyDescent="0.2">
      <c r="A36" s="60" t="s">
        <v>92</v>
      </c>
      <c r="B36" s="60"/>
      <c r="C36" s="60"/>
      <c r="D36" s="60"/>
      <c r="E36" s="60"/>
      <c r="F36" s="60"/>
    </row>
    <row r="37" spans="1:6" x14ac:dyDescent="0.2">
      <c r="A37" s="60" t="s">
        <v>104</v>
      </c>
      <c r="B37" s="60"/>
      <c r="C37" s="60"/>
      <c r="D37" s="60"/>
      <c r="E37" s="60"/>
      <c r="F37" s="60"/>
    </row>
    <row r="38" spans="1:6" x14ac:dyDescent="0.2">
      <c r="A38" s="60"/>
      <c r="B38" s="60"/>
      <c r="C38" s="60"/>
      <c r="D38" s="60"/>
      <c r="E38" s="60"/>
      <c r="F38" s="60"/>
    </row>
    <row r="39" spans="1:6" x14ac:dyDescent="0.2">
      <c r="A39" s="60"/>
      <c r="B39" s="60"/>
      <c r="C39" s="60"/>
      <c r="D39" s="60"/>
      <c r="E39" s="60"/>
      <c r="F39" s="60"/>
    </row>
    <row r="40" spans="1:6" x14ac:dyDescent="0.2">
      <c r="A40" s="60"/>
      <c r="B40" s="60"/>
      <c r="C40" s="60"/>
      <c r="D40" s="60"/>
      <c r="E40" s="60"/>
      <c r="F40" s="60"/>
    </row>
    <row r="41" spans="1:6" x14ac:dyDescent="0.2">
      <c r="A41" s="60"/>
      <c r="B41" s="60"/>
      <c r="C41" s="60"/>
      <c r="D41" s="60"/>
      <c r="E41" s="60"/>
      <c r="F41" s="60"/>
    </row>
    <row r="42" spans="1:6" x14ac:dyDescent="0.2">
      <c r="A42" s="60"/>
      <c r="B42" s="60"/>
      <c r="C42" s="60"/>
      <c r="D42" s="60"/>
      <c r="E42" s="60"/>
      <c r="F42" s="60"/>
    </row>
    <row r="43" spans="1:6" x14ac:dyDescent="0.2">
      <c r="A43" s="60"/>
      <c r="B43" s="60"/>
      <c r="C43" s="60"/>
      <c r="D43" s="60"/>
      <c r="E43" s="60"/>
      <c r="F43" s="60"/>
    </row>
    <row r="44" spans="1:6" x14ac:dyDescent="0.2">
      <c r="A44" s="61"/>
      <c r="B44" s="60"/>
      <c r="C44" s="60"/>
      <c r="D44" s="60"/>
      <c r="E44" s="60"/>
      <c r="F44" s="60"/>
    </row>
    <row r="50" spans="1:2" x14ac:dyDescent="0.2">
      <c r="A50" s="68" t="s">
        <v>111</v>
      </c>
      <c r="B50" s="80">
        <v>512</v>
      </c>
    </row>
    <row r="51" spans="1:2" x14ac:dyDescent="0.2">
      <c r="A51" s="68" t="s">
        <v>112</v>
      </c>
      <c r="B51" s="80">
        <v>100</v>
      </c>
    </row>
    <row r="52" spans="1:2" x14ac:dyDescent="0.2">
      <c r="A52" s="68" t="s">
        <v>113</v>
      </c>
      <c r="B52">
        <v>15</v>
      </c>
    </row>
  </sheetData>
  <sheetProtection algorithmName="SHA-512" hashValue="hyVNuHSK5yWM8aa13piWPFm0PlaU3ULBClKcgd9tfM6GFAJXO78j04vygqBc20ZAvNOuBnByj1+l0NWj+sNgLg==" saltValue="LWEpK99W1xOmijaXu+vnUQ==" spinCount="100000" sheet="1" objects="1" scenarios="1"/>
  <phoneticPr fontId="14" type="noConversion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2</vt:i4>
      </vt:variant>
    </vt:vector>
  </HeadingPairs>
  <TitlesOfParts>
    <vt:vector size="14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2018-07-06T08:41:50Z</cp:lastPrinted>
  <dcterms:created xsi:type="dcterms:W3CDTF">2000-09-29T07:27:06Z</dcterms:created>
  <dcterms:modified xsi:type="dcterms:W3CDTF">2026-10-24T10:44:04Z</dcterms:modified>
</cp:coreProperties>
</file>